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'auta'!$A$1:$AC$36</definedName>
    <definedName name="_xlnm.Print_Area" localSheetId="1">'budynki'!$A$1:$Z$90</definedName>
    <definedName name="_xlnm.Print_Area" localSheetId="2">'elektronika '!$B$1:$D$968</definedName>
    <definedName name="_xlnm.Print_Area" localSheetId="7">'lokalizacje'!$A$1:$C$22</definedName>
    <definedName name="_xlnm.Print_Area" localSheetId="6">'maszyny'!$A$1:$J$23</definedName>
    <definedName name="_xlnm.Print_Area" localSheetId="4">'szkody'!$A$1:$D$45</definedName>
    <definedName name="_xlnm.Print_Area" localSheetId="5">'środki trwałe'!$A$1:$D$21</definedName>
  </definedNames>
  <calcPr fullCalcOnLoad="1"/>
</workbook>
</file>

<file path=xl/sharedStrings.xml><?xml version="1.0" encoding="utf-8"?>
<sst xmlns="http://schemas.openxmlformats.org/spreadsheetml/2006/main" count="2567" uniqueCount="931">
  <si>
    <t>PKD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</si>
  <si>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</si>
  <si>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</si>
  <si>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</si>
  <si>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</si>
  <si>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</si>
  <si>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</si>
  <si>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</si>
  <si>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</si>
  <si>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</si>
  <si>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</si>
  <si>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</si>
  <si>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</si>
  <si>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</si>
  <si>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</si>
  <si>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</si>
  <si>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</si>
  <si>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</si>
  <si>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</si>
  <si>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</si>
  <si>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</si>
  <si>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</si>
  <si>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</si>
  <si>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</si>
  <si>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</si>
  <si>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</si>
  <si>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</si>
  <si>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</si>
  <si>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Rok produkcji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</si>
  <si>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</si>
  <si>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</si>
  <si>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</si>
  <si>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</si>
  <si>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</si>
  <si>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</si>
  <si>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</si>
  <si>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</si>
  <si>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</si>
  <si>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</si>
  <si>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</si>
  <si>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</si>
  <si>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</si>
  <si>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</si>
  <si>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</si>
  <si>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</si>
  <si>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</si>
  <si>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</si>
  <si>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</si>
  <si>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</si>
  <si>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</si>
  <si>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</si>
  <si>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</si>
  <si>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</si>
  <si>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</si>
  <si>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</si>
  <si>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</si>
  <si>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</si>
  <si>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</si>
  <si>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</si>
  <si>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</si>
  <si>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</si>
  <si>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</si>
  <si>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</si>
  <si>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</si>
  <si>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</si>
  <si>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</si>
  <si>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</si>
  <si>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</si>
  <si>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</si>
  <si>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</si>
  <si>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</si>
  <si>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</si>
  <si>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</si>
  <si>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</si>
  <si>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</si>
  <si>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r>
      <t>Zielona Karta</t>
    </r>
    <r>
      <rPr>
        <sz val="10"/>
        <rFont val="Arial"/>
        <family val="2"/>
      </rPr>
      <t xml:space="preserve"> (kraj)</t>
    </r>
  </si>
  <si>
    <t>Tabela nr 7 - Wykaz maszyn i urządzeń do ubezpieczenia od uszkodzeń (od wszystkich ryzyk)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</si>
  <si>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</si>
  <si>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</si>
  <si>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</si>
  <si>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</si>
  <si>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</si>
  <si>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Elementy mające wpływ na ocenę ryzyka</t>
  </si>
  <si>
    <t>Czy w konstrukcji budynków występuje płyta warstwowa?</t>
  </si>
  <si>
    <t>Czy od 1997 r. wystąpiło w jednostce ryzyko powodzi?</t>
  </si>
  <si>
    <t>czy jest to budynek zabytkowy, podlegający nadzorowi konserwatora zabytków?</t>
  </si>
  <si>
    <t>czy budynek jest przeznaczony do rozbiórki? (TAK/NIE)</t>
  </si>
  <si>
    <t xml:space="preserve">zabezpieczenia
(znane zabiezpieczenia p-poż i przeciw kradzieżowe)                          </t>
  </si>
  <si>
    <t>informacja o przeprowadzonych remontach i modernizacji budynków starszych niż 50 lat (data remontu, czego dotyczył remont, wielkość poniesionych nakładów na remont)</t>
  </si>
  <si>
    <t>sieć wodno-kanalizacyjna oraz CO</t>
  </si>
  <si>
    <t xml:space="preserve">nazwa  </t>
  </si>
  <si>
    <t>rok produkcji</t>
  </si>
  <si>
    <t>wartość (początkowa) - księgowa brutto</t>
  </si>
  <si>
    <r>
      <t xml:space="preserve">3. Wykaz </t>
    </r>
    <r>
      <rPr>
        <b/>
        <i/>
        <u val="single"/>
        <sz val="10"/>
        <rFont val="Arial"/>
        <family val="2"/>
      </rPr>
      <t>monitoringu</t>
    </r>
    <r>
      <rPr>
        <b/>
        <i/>
        <sz val="10"/>
        <rFont val="Arial"/>
        <family val="2"/>
      </rPr>
      <t xml:space="preserve"> (do 5 lat) - rok 2010 i młodszy</t>
    </r>
  </si>
  <si>
    <t>tak</t>
  </si>
  <si>
    <t>nie</t>
  </si>
  <si>
    <t>NIE</t>
  </si>
  <si>
    <t>Ryzyko</t>
  </si>
  <si>
    <t>ŁĄCZNIE</t>
  </si>
  <si>
    <t>ilość szkód</t>
  </si>
  <si>
    <t>dobry</t>
  </si>
  <si>
    <t>1.</t>
  </si>
  <si>
    <t>cegła</t>
  </si>
  <si>
    <t>bieżące konserwacje</t>
  </si>
  <si>
    <t>1. Starostwo Powiatowe</t>
  </si>
  <si>
    <t>Opis szkody</t>
  </si>
  <si>
    <t>Suma wypłat</t>
  </si>
  <si>
    <t>łącznie</t>
  </si>
  <si>
    <t>wypłata</t>
  </si>
  <si>
    <t>RAZEM</t>
  </si>
  <si>
    <t>Okres ubezpieczenia OC i NW (okres roczny)</t>
  </si>
  <si>
    <t>Okres ubezpieczenia AC i KR (okres roczny)</t>
  </si>
  <si>
    <t>Suma ubezpieczenia (wartość pojazdu z VAT)</t>
  </si>
  <si>
    <t>170818059</t>
  </si>
  <si>
    <t>Tabela nr 1 - Informacje ogólne do oceny ryzyka w Powiecie Malborskim</t>
  </si>
  <si>
    <t>Starostwo Powiatowe w Malborku, Pl. Słowiański 17, 82-200 Malbork</t>
  </si>
  <si>
    <t>Zespół Szkół Ponadgimnazjalnych nr 3, Al.. Wojska polskiego 502, 82-200 Malbork</t>
  </si>
  <si>
    <t>Zespół Szkół Ponadgimnazjalnych nr 4, Pl. Narutowicza 14, 82-200 Malbork</t>
  </si>
  <si>
    <t xml:space="preserve"> </t>
  </si>
  <si>
    <t>Specjalny Ośrodek Szkolno - Wychowawczy, ul. Jagiellońska 79/82, 82-200 Malbork</t>
  </si>
  <si>
    <t>Specjalny Ośrodek Rewalidacyjno Wychowawczy Dla Dzieci i Młodzieży z Autyzmem, ul. Jagiellońska 79/82, 82-200 Malbork</t>
  </si>
  <si>
    <t>Młodzieżowy Ośrodek Wychowawczy, ul. Jagiellońska 94, 82-200 Malbork</t>
  </si>
  <si>
    <t>PowiatoweOgnisko Plastyczne, ul. Jagiellońska 78a, 82-200 Malbork</t>
  </si>
  <si>
    <t>Dom Pomocy Społecznej, ul. Słowackiego 45, 82-200 Malbork</t>
  </si>
  <si>
    <t>Powiatowe Centrum Pomocy Rodzinie, Pl. Słowiański 17, 82-200 Malbork</t>
  </si>
  <si>
    <t>Powiatowy Urząd Pracy, ul. Armii Krajowej 70, 82-200 Malbork</t>
  </si>
  <si>
    <t>Centrum Edukacji Zawodowej w Malborku, ul. Gen. De Gaulle`a 75a, 82-200 Malbork</t>
  </si>
  <si>
    <t>Zarząd Dróg Powiatowych w Malborku, ul. Pl. Słowiański 17, 82-200 Malbork</t>
  </si>
  <si>
    <t>Poradnia Psychologiczno - Pedagogiczna, ul. Kotarbińskiego 32, 82-200 Malbork</t>
  </si>
  <si>
    <t>Tabela nr 2 - Wykaz budynków i budowli w Powiecie Malborskim</t>
  </si>
  <si>
    <t>6. Specjalny Ośrodek Szkolno - Wychowawczy, ul. Jagiellońska 79/82, 82-200 Malbork</t>
  </si>
  <si>
    <t>2. Zespół Szkół Ponadgimnazjalnych nr 1 ul. 17 Marca 6, 82-200 Malbork</t>
  </si>
  <si>
    <t>1. Starostwo Powiatowe w Malborku, Pl. Słowiański 17, 82-200 Malbork</t>
  </si>
  <si>
    <t>Zespół Szkół Ponadgimnazjalnych nr 3, Al. Wojska Polskiego 502, 82-200 Malbork</t>
  </si>
  <si>
    <t>4. Zespół Szkół Ponadgimnazjalnych nr 3, Al. Wojska Polskiego 502, 82-200 Malbork</t>
  </si>
  <si>
    <t>5. Zespół Szkół Ponadgimnazjalnych nr 4, Pl. Narutowicza 14, 82-200 Malbork</t>
  </si>
  <si>
    <t>7. Specjalny Ośrodek Rewalidacyjno Wychowawczy Dla Dzieci i Młodzieży z Autyzmem, ul. Jagiellońska 79/82, 82-200 Malbork</t>
  </si>
  <si>
    <t>8. Młodzieżowy Ośrodek Wychowawczy, ul. Jagiellońska 94, 82-200 Malbork</t>
  </si>
  <si>
    <t>9. Poradnia Psychologiczno - Pedagogiczna, ul. Kotarbińskiego 32, 82-200 Malbork</t>
  </si>
  <si>
    <t>10. Powiatowe Ognisko Plastyczne, ul. Jagiellońska 78a, 82-200 Malbork</t>
  </si>
  <si>
    <t>11. Dom Pomocy Społecznej, ul. Słowackiego 45, 82-200 Malbork</t>
  </si>
  <si>
    <t>12. Warsztaty Terapii Zajęciowej przy Domu Pomocy Społecznej w Malborku, ul. 500-lecia 98, 82-200 Malbork</t>
  </si>
  <si>
    <t>13. Powiatowe Centrum Pomocy Rodzinie, Pl. Słowiański 17, 82-200 Malbork</t>
  </si>
  <si>
    <t>14. Powiatowy Urząd Pracy, ul. Armii Krajowej 70, 82-200 Malbork</t>
  </si>
  <si>
    <t>15. Centrum Edukacji Zawodowej w Malborku, ul. Gen. De Gaulle`a 75a, 82-200 Malbork</t>
  </si>
  <si>
    <t>16. Zarząd Dróg Powiatowych w Malborku, ul. Pl. Słowiański 17, 82-200 Malbork</t>
  </si>
  <si>
    <t>17. Powiatowy Zespół Orzekania o Niepełnosprawności, ul. Armii krajowej 70, 82-200 Malbork</t>
  </si>
  <si>
    <t>Budynek</t>
  </si>
  <si>
    <t>obiekt użyteczności publicznej</t>
  </si>
  <si>
    <t>PRZEDWOJENNY</t>
  </si>
  <si>
    <t>KB</t>
  </si>
  <si>
    <t>Kraty wewnętrzne na oknie księgowości, system alarmowy - czujki zabezpieczające 100% pomieszczeń należących do Ogniska - sygnał do agencji ochrony</t>
  </si>
  <si>
    <t>ul. Jagiellońska 78a</t>
  </si>
  <si>
    <t>dachówka holenderska i papa</t>
  </si>
  <si>
    <t>częściowo</t>
  </si>
  <si>
    <t>Ogrodzenie</t>
  </si>
  <si>
    <t>WYKAZ LOKALIZACJI, W KTÓRYCH PROWADZONA JEST DZIAŁALNOŚĆ ORAZ LOKALIZACJI, GDZIE ZNAJDUJE SIĘ MIENIE NALEŻĄCE DO JEDNOSTEK POWIATU MALBORSKIEGO (nie wykazane w załączniku nr 1 - poniższy wykaz nie musi być pełnym wykazem lokalizacji)</t>
  </si>
  <si>
    <t>Tabela nr 4 - Wykaz pojazdów w Powiecie Malborskim</t>
  </si>
  <si>
    <t>7511Z</t>
  </si>
  <si>
    <t>administracja samorządowa</t>
  </si>
  <si>
    <t>nie dot.</t>
  </si>
  <si>
    <t>Tabela nr 3 - Wykaz sprzętu elektronicznego w Powiecie Malborskim</t>
  </si>
  <si>
    <t>Zestaw komputerowy</t>
  </si>
  <si>
    <t>Serwer</t>
  </si>
  <si>
    <t>Switch SMART</t>
  </si>
  <si>
    <t>niszczarka</t>
  </si>
  <si>
    <t>DRUKARKA</t>
  </si>
  <si>
    <t>niszczarka Cobra</t>
  </si>
  <si>
    <t>Brother urządzenie wilofunkcyjne</t>
  </si>
  <si>
    <t>urządzenie wielofunkcyjne Canon</t>
  </si>
  <si>
    <t>drukarka</t>
  </si>
  <si>
    <t>urządzenie wielofinkcyjne</t>
  </si>
  <si>
    <t>drukarka CANON</t>
  </si>
  <si>
    <t>Urządzenie wielofunkcyjne Canon IR 2520</t>
  </si>
  <si>
    <t xml:space="preserve">Drukarka Lexmark </t>
  </si>
  <si>
    <t>Niszczarka HSM</t>
  </si>
  <si>
    <t xml:space="preserve">    O  B  C  E </t>
  </si>
  <si>
    <t>Czytnik kart Athena ASEDrive V3</t>
  </si>
  <si>
    <t>Drukarka OKI B431dn</t>
  </si>
  <si>
    <t>Komputer HP EliteDesk 800 G1 SFF</t>
  </si>
  <si>
    <t>Monitor HP E190i</t>
  </si>
  <si>
    <t>Czytnik kart Athena ASEDriveV3</t>
  </si>
  <si>
    <t>Drukarka OKI B431 dn</t>
  </si>
  <si>
    <t>Drukarka OKIB 431 dn</t>
  </si>
  <si>
    <t>Skaner HP Scanjet 300</t>
  </si>
  <si>
    <t>Czytnik 2D</t>
  </si>
  <si>
    <t>Czytnik 2D Uniskam</t>
  </si>
  <si>
    <t>Schwitch ProCurve 2610-24</t>
  </si>
  <si>
    <t>Serwer HP ML35Op Gen8</t>
  </si>
  <si>
    <t>UPS R/T3000G2</t>
  </si>
  <si>
    <t>Laptop Toshiba</t>
  </si>
  <si>
    <t>Starostwo Powiatowe</t>
  </si>
  <si>
    <t xml:space="preserve">Volkswagen </t>
  </si>
  <si>
    <t>3C Passat Highline1.8 TSI BT 132 kW</t>
  </si>
  <si>
    <t>WVWZZZ3CZFE508620</t>
  </si>
  <si>
    <t>GMB5H08</t>
  </si>
  <si>
    <t>osobowy</t>
  </si>
  <si>
    <t>29.05.2015</t>
  </si>
  <si>
    <t>29.05.2018</t>
  </si>
  <si>
    <t>immobilizer, autoalarm</t>
  </si>
  <si>
    <t>x</t>
  </si>
  <si>
    <t>Przyczepa podłodziowa Miro-Car 1</t>
  </si>
  <si>
    <t xml:space="preserve"> SIDKAs1-m55</t>
  </si>
  <si>
    <t>SU916087314MC1032</t>
  </si>
  <si>
    <t>GMB9C90</t>
  </si>
  <si>
    <t>przyczepa lekka</t>
  </si>
  <si>
    <t>29.10.2014</t>
  </si>
  <si>
    <t>nie podlega</t>
  </si>
  <si>
    <t>brak</t>
  </si>
  <si>
    <t xml:space="preserve">Winda dla osób niepełnosprawych (urządzenie do transportu osób niepełnosprawnych VIP 12H), numer seryjny (fabryczny) 383/14 </t>
  </si>
  <si>
    <t xml:space="preserve">udźwig 500 kg, prędkość 0,15 m/s,  </t>
  </si>
  <si>
    <t>Radon s.c.ul. Żelazna 21E, 26-600 Radom</t>
  </si>
  <si>
    <t xml:space="preserve">Starostwo Powiatowe w Malborku, Pl. Słowiański 17, 82-200 Malbork </t>
  </si>
  <si>
    <t>Platforma schodowa dla osób niepełnosprawnych (platformowy dźwig pochyły Vimec V64), numer seryjny (fabryczny) 04332</t>
  </si>
  <si>
    <t>udźwig 230 kg, prędkość 0,07 m/s, moc silnika 0,75kW,</t>
  </si>
  <si>
    <t>Vimec servoscale Via Parii  7-I-42045 Luzzara, Włochy</t>
  </si>
  <si>
    <t>Budynek administracyjny</t>
  </si>
  <si>
    <t>Poradnia Psychologiczno - Pedagogiczna budynek użyteczności publicznej</t>
  </si>
  <si>
    <t>Pomieszczenia na poziomie parteru. Drzwi głowne i boczne na 2 zamki ( 2 wkładki). System alarmowy ( centrala i czujniki), zabezpiecza 100% budynku, sygnalizacja dźwiękowa zewnętrzna i wewnętrzna, powiadomienie do agencji ochrony. Ppoż - gaśnice - 4 szt., hyrant - 1</t>
  </si>
  <si>
    <t>82-200 Malbork ul. Kotarbińskiego 32</t>
  </si>
  <si>
    <t>pustak</t>
  </si>
  <si>
    <t>płaski</t>
  </si>
  <si>
    <t>budynek nowy</t>
  </si>
  <si>
    <t>b.dobre</t>
  </si>
  <si>
    <t>b. dobre</t>
  </si>
  <si>
    <t>b. dobra</t>
  </si>
  <si>
    <t>b.dobra</t>
  </si>
  <si>
    <t>510,60 m2</t>
  </si>
  <si>
    <t>parter</t>
  </si>
  <si>
    <t>8560Z</t>
  </si>
  <si>
    <t>Komputer stacjonarny</t>
  </si>
  <si>
    <t>Komputer stacjoanrny</t>
  </si>
  <si>
    <t>Komputer laptop</t>
  </si>
  <si>
    <t>Budynek administracyjny z lokalem mieszkalnym</t>
  </si>
  <si>
    <t xml:space="preserve"> obiekt uzyteczności publicznej</t>
  </si>
  <si>
    <t>część pomieszczeń okratowanych, system alarmowy (centrala i czujniki) zabezpiecza 100% budynku, sygnalizacja dźwiękowa zewnętrzna i wewnętrzna, powiadomienie do Agencji Ochrony. Drzwi antywłamaniowe do serwerowni. Kamery na zewnątrz budynku. Dozór przez Agencję Ochrony poza godzinami pracy Urzędu. P.poż: gaśnice- 7 sz., hydranty- 3 szt.</t>
  </si>
  <si>
    <t>Al.. Armii Krajowej 70 82-200 Malbork</t>
  </si>
  <si>
    <t>cegła siatkówka klasa 100</t>
  </si>
  <si>
    <t>cegła pełna 38 cm</t>
  </si>
  <si>
    <t>dach pokkryty papą termozgrzewalną</t>
  </si>
  <si>
    <t>boks garażowy</t>
  </si>
  <si>
    <t>garaż</t>
  </si>
  <si>
    <t>czujniki alarmowe</t>
  </si>
  <si>
    <t xml:space="preserve">dach kryty papą </t>
  </si>
  <si>
    <t>Citroen</t>
  </si>
  <si>
    <t>Berlingo II HDI</t>
  </si>
  <si>
    <t>VF7GJ9HWCAN535262</t>
  </si>
  <si>
    <t>GMB 70SX</t>
  </si>
  <si>
    <t>ciężarowy</t>
  </si>
  <si>
    <t>07.12.2010</t>
  </si>
  <si>
    <t>627 Kg</t>
  </si>
  <si>
    <t>urządzenie wielofunkcyjne</t>
  </si>
  <si>
    <t>zestaw komputerowy</t>
  </si>
  <si>
    <t>macierz dyskowa MD3200</t>
  </si>
  <si>
    <t>zestaw komputerowy Dell Optiplex</t>
  </si>
  <si>
    <t>system kolejkowy zestaw</t>
  </si>
  <si>
    <t xml:space="preserve">urzadzenie bezpieczeństwa sieci </t>
  </si>
  <si>
    <t>urzadzenie wielofunkcyjne Bizhub</t>
  </si>
  <si>
    <t>Oświata</t>
  </si>
  <si>
    <t>monitoring, alarm, ochrona</t>
  </si>
  <si>
    <t>Budynek szkolny</t>
  </si>
  <si>
    <t>biurowe, sale lekcyjne</t>
  </si>
  <si>
    <t>TAK</t>
  </si>
  <si>
    <t>firma ochrony, alarm p/włamaniowy z monitoringiem, 25 gaśnic, 8 hydrantów</t>
  </si>
  <si>
    <t>17 Marca 6, 82-200 Malbork</t>
  </si>
  <si>
    <t>strop kleina ceramiczna</t>
  </si>
  <si>
    <t>drewniana blachodachówka</t>
  </si>
  <si>
    <t>Laptop Asus</t>
  </si>
  <si>
    <t>Netbook Asus</t>
  </si>
  <si>
    <t>Laptop</t>
  </si>
  <si>
    <t xml:space="preserve">Netbook </t>
  </si>
  <si>
    <t>Laptop Lenovo</t>
  </si>
  <si>
    <t xml:space="preserve">Budynek Szkoły </t>
  </si>
  <si>
    <t>I połowa             XX wieku</t>
  </si>
  <si>
    <t>Pomieszczenia okratowane na poziomie piwnicy (1 pom.) i parteru (2 pom.). Wejście główne i tylne podwójne drzwi aluminiowe na zamki z 2 wkładkami. System alarmowy (czujniki) w pom.0-0, 0-1, 0-2, 0-3, 2-9, 3-3, 3-5 zabezpiecza 10% budynku, sygnalizacja dźwiękowa zewnętrzna i wewnętrzna, automatyczne powiadomienie do agencji ochrony i osób fizycznych. Dozór (agencja ochrony poza godzinami pracy szkoły). Ppoż: gaśnice sztuk 11  hydranty sztuk 8</t>
  </si>
  <si>
    <t>al. Wojska Polskiego 493, 82-200 Malbork</t>
  </si>
  <si>
    <t>betonowe</t>
  </si>
  <si>
    <t>konstrukcja drewniana, dachówka</t>
  </si>
  <si>
    <t>bieżące remonty i konserwacje</t>
  </si>
  <si>
    <t>b.dobry</t>
  </si>
  <si>
    <t>Budynek Hali Sportowej</t>
  </si>
  <si>
    <t>Pomieszczenia okratowane na parterze w siłowni. Dwa wejścia główne: podwójne drzwi aluminiowe na zameki z 2 wkładkami oraz na karty magnetyczne i wkładkę, 2 wejścia boczne: drzwi aluminiowe na zamki z 2 wkładkami oraz krata wewnętrzna przed wejściem na I piętro. Brak systemu alarmowego. Dozór(agencja ochrony poza godzinami pracy szkoły).                                 Ppoż: gaśnice sztuk 5  hydranty sztuk 3</t>
  </si>
  <si>
    <t>Projektor ACER P1220</t>
  </si>
  <si>
    <t>Komputer INTEL I5 - 4 zest.</t>
  </si>
  <si>
    <t>Komputer INTEL I5 - 5 zest.</t>
  </si>
  <si>
    <t>Drukarka Brother DCP-7065DN</t>
  </si>
  <si>
    <t>Komputer INTEL I5 + drukarka</t>
  </si>
  <si>
    <t>Komputer INTEL i5 + WIN7 MS Office - 2 szt.</t>
  </si>
  <si>
    <t>Projektor ACER P1283 - 2 szt.</t>
  </si>
  <si>
    <t>Projektor ACER P1283</t>
  </si>
  <si>
    <t>Notebook Lenowo Idealpad PP580 - 2 szt.</t>
  </si>
  <si>
    <t>Notebook DELL Latitude E5530</t>
  </si>
  <si>
    <t>Kserokopiarka MINOLTA</t>
  </si>
  <si>
    <t>Laptop Toshiba - 10 szt.</t>
  </si>
  <si>
    <t>Drukarka Lexmark - 3 szt.</t>
  </si>
  <si>
    <t>Zestaw Fishertechnik Robotics Advanced - 7 szt.</t>
  </si>
  <si>
    <t>nr ewid. 3006001230</t>
  </si>
  <si>
    <t>225 kg udźwig</t>
  </si>
  <si>
    <t>ALTRCH Spol. s.r.o. Bánov 479, 687-54 Bánov, Rep.Czeska</t>
  </si>
  <si>
    <t>serwis raz na kwartał</t>
  </si>
  <si>
    <t>al. Wojska Polskiego 493,      82-200 Malbork</t>
  </si>
  <si>
    <t>Budynek szkoły</t>
  </si>
  <si>
    <t>dydaktyczno-wychowawczy</t>
  </si>
  <si>
    <t>kraty p/włamaniowe w oknach w pomieszczeniach piwnicznych i na parterze, alarm p/włamaniowy z monitoringiem (centrala i czujniki), zabepiecza cały budynek, agecja ochrony (dozór całodobowy), sygalizacja dźwiękowa zewnętrzna i wewnętrzna, Ppoż: gaśnice 37 szt., hydranty 10 szt.</t>
  </si>
  <si>
    <t>Al. Wojska Polskiego 502, 82-200 Malbork</t>
  </si>
  <si>
    <t xml:space="preserve">stalowo-ceramiczne </t>
  </si>
  <si>
    <t>drewniany, kryty dachówką karpiówką</t>
  </si>
  <si>
    <t>Boisko Orlik i Budynek przy Orliku</t>
  </si>
  <si>
    <t>alarm p/włamaniowy z monitoringiem (centrala i czujniki), zabezpiecza cały budynek, agencja ochrony (dozór całodobowy), sygnalizacja dźwiękowa zewnętrzna i wewnętrzna, Ppoż: gaśnice 6 szt.</t>
  </si>
  <si>
    <t>papa asfaltowa, dachówka bitumiczna</t>
  </si>
  <si>
    <t>monitor LG</t>
  </si>
  <si>
    <t>komputer intel</t>
  </si>
  <si>
    <t>komputer actina</t>
  </si>
  <si>
    <t>monitor LCO LG LED</t>
  </si>
  <si>
    <t>monitor LCD LG</t>
  </si>
  <si>
    <t>monitor posiflex</t>
  </si>
  <si>
    <t>drukarka laseowa OKI</t>
  </si>
  <si>
    <t>drukarka posnet</t>
  </si>
  <si>
    <t>drukarka Aura</t>
  </si>
  <si>
    <t>switch 16 HP</t>
  </si>
  <si>
    <t>komputer</t>
  </si>
  <si>
    <t>monito Phlilips</t>
  </si>
  <si>
    <t xml:space="preserve">drukarka HP </t>
  </si>
  <si>
    <t>drukarka HP</t>
  </si>
  <si>
    <t>telewizor Phlilips 46"</t>
  </si>
  <si>
    <t>telewizor samsung 42"</t>
  </si>
  <si>
    <t>projektor ACER</t>
  </si>
  <si>
    <t>serwer actina solar</t>
  </si>
  <si>
    <t>monitor Philips LED</t>
  </si>
  <si>
    <t>drukarka Lexmark</t>
  </si>
  <si>
    <t>telefaks Panasonic</t>
  </si>
  <si>
    <t>Projektor NEC</t>
  </si>
  <si>
    <t>Projektor Benq</t>
  </si>
  <si>
    <t>Notebook Hp</t>
  </si>
  <si>
    <t>Projektor ACER</t>
  </si>
  <si>
    <t>Notebook Fujitsu</t>
  </si>
  <si>
    <t>Tablet LEONOVO</t>
  </si>
  <si>
    <t>Aparat CANON</t>
  </si>
  <si>
    <t xml:space="preserve">laptop Toshiba </t>
  </si>
  <si>
    <t>edukacja</t>
  </si>
  <si>
    <t>Budynek szkolny dydaktyczny</t>
  </si>
  <si>
    <t>szkoła ZSP4 - edukacja</t>
  </si>
  <si>
    <t>monitoring zewnętrzny i wewnętrzny, dozór nocny, agencja ochrony poza godzinami pracy szkoły, Ppoż gaśnice, hadranty, ogrodzenie posesji z bramą wjazdową zamykaną na noc</t>
  </si>
  <si>
    <t>Pl. Narutowicza 14                 82-200 Malbork</t>
  </si>
  <si>
    <t>pustaki</t>
  </si>
  <si>
    <t>żelbetowa pokrycie papa</t>
  </si>
  <si>
    <t>-</t>
  </si>
  <si>
    <t>Budynek szkolny cz. Ogólna</t>
  </si>
  <si>
    <t>budynek szkolny cz.Sportowa</t>
  </si>
  <si>
    <t>szkoła ZSP4 - edukacja - obiekt sportowy</t>
  </si>
  <si>
    <t>monitoring zewnętrzny , dozór nocny, agencja ochrony poza godzinami pracy szkoły, Ppoż gaśnice, hadranty, ogrodzenie posesji z bramą wjazdową zamykaną na noc</t>
  </si>
  <si>
    <t>Budynek internatu nr 1</t>
  </si>
  <si>
    <t>internat</t>
  </si>
  <si>
    <t>ul. Mazurów 1                  82-200  Malbork</t>
  </si>
  <si>
    <t>nad piwnicą strop betonowy pozostałe drewniane</t>
  </si>
  <si>
    <t>drewniana i pokrycie dachówka ceramiczna</t>
  </si>
  <si>
    <t>termomodernizacja,(wymiana okien , wymiana dachu  i co), drzwi Ppoż- 2013 r</t>
  </si>
  <si>
    <t>Budynek gospodarczy internatu  nr1</t>
  </si>
  <si>
    <t>Ppoż gaśnice; ogrodzenie posesji z bramą zamykaną na noc</t>
  </si>
  <si>
    <t>drewniany</t>
  </si>
  <si>
    <t>drewniany i pokrycie papą</t>
  </si>
  <si>
    <t>budynek internatu nr 2</t>
  </si>
  <si>
    <t>monitoring zewnętrzny i wewnętrzny, dozór nocny,  Ppoż gaśnice, hadranty, ogrodzenie posesji z bramą wjazdową zamykaną na noc</t>
  </si>
  <si>
    <t>ul. 500-Lecia 23   82-200 Malbork</t>
  </si>
  <si>
    <t>termomodernizacja (docieplenie budynku) 2013 r</t>
  </si>
  <si>
    <t>budynek gospodarczy internatu  nr2</t>
  </si>
  <si>
    <t>wynajem dla WTZ</t>
  </si>
  <si>
    <t>monitoring zewnętrzny, dozór nocny, Ppoż gaśnice, hadranty, ogrodzenie posesji z bramą wjazdową zamykaną na noc</t>
  </si>
  <si>
    <t>Budynek gospodarczy internatu  nr 2</t>
  </si>
  <si>
    <t>monitoring zewnętrzny , Ppoż gaśnice, ogrodzenie posesji z bramą wjazdową zamykaną na noc</t>
  </si>
  <si>
    <t>KOMPUTER ASUS P5G41T  912/12</t>
  </si>
  <si>
    <t>2012</t>
  </si>
  <si>
    <t>KOMPUTER ASUS P5G41T-M    913/12</t>
  </si>
  <si>
    <t>KOMPUTER LOGICK  940/12</t>
  </si>
  <si>
    <t>KOMPUTER LENOVO THINIK CENTRE   1159/14</t>
  </si>
  <si>
    <t>2014</t>
  </si>
  <si>
    <t>LAPTOP DELL INSPIRON 17,3"</t>
  </si>
  <si>
    <t xml:space="preserve">LAPTOP ASUS R556LN-15,6" </t>
  </si>
  <si>
    <t>projektor BENQ MX522P DLP</t>
  </si>
  <si>
    <t xml:space="preserve">PROJEKTOR LG PB60G DLP </t>
  </si>
  <si>
    <t>LAPTOP LENEOVO T510</t>
  </si>
  <si>
    <t>2015</t>
  </si>
  <si>
    <t>PROJEKTOR LG PB60G LEDWXGA500ANSI</t>
  </si>
  <si>
    <t xml:space="preserve">PROJEKTOR NEC Z UCHWYTEM </t>
  </si>
  <si>
    <t xml:space="preserve">TABLICA ELEKTROMAGNETYCZNA IPBOARD 101 DUAL </t>
  </si>
  <si>
    <t xml:space="preserve">LAPTOP CEL 4GB 500GB W8 czarny LENOVO </t>
  </si>
  <si>
    <t>LAPTOP TOSHIBA SATELLITE PRO R50-B11C</t>
  </si>
  <si>
    <t>LAPTOP LENOVO G70-70-128SSD Z WINDOWS 7</t>
  </si>
  <si>
    <t>MONITORING  INTERNAT 500-Lecia</t>
  </si>
  <si>
    <t>Tabela nr 8 - Zespół Szkół nr 4.</t>
  </si>
  <si>
    <t>Budynek internatu</t>
  </si>
  <si>
    <t>Ppoż. - hydranty i gaśnice na każdym piętrze. Drzwi aluminiowe częściowo przeszklone  z zamkami, monitoring wizyjny wewnątrzlokalowy i od frontu budynku, czujki alarmowe – firma ochroniarska zewnętrzna.</t>
  </si>
  <si>
    <t>ul. Jagiellońska 79/82 82-200 Malbork</t>
  </si>
  <si>
    <t>płaski/papa</t>
  </si>
  <si>
    <t>bardzo dobry</t>
  </si>
  <si>
    <t>Budynek internatu chłopców</t>
  </si>
  <si>
    <t>Budynek szkolny i budynek biurowy</t>
  </si>
  <si>
    <t>szkoła</t>
  </si>
  <si>
    <t>Ppoż. -gaśnice na każdym piętrze. Drzwi aluminiowe częściowo przeszklone  z zamkami, monitoring wizyjny wewnątrzlokalowy i od frontu budynku, czujki alarmowe – firma ochroniarska zewnętrzna.</t>
  </si>
  <si>
    <t>Budynek hali sportowej</t>
  </si>
  <si>
    <t>Rekreacyjno-sportowy</t>
  </si>
  <si>
    <t>siaka</t>
  </si>
  <si>
    <t>Drukarka</t>
  </si>
  <si>
    <t>Telewizor LSD</t>
  </si>
  <si>
    <t>Telewizor LED</t>
  </si>
  <si>
    <t>Monitor</t>
  </si>
  <si>
    <t>Zestaw komputerowy z oprogramowaniem (10 szt.)</t>
  </si>
  <si>
    <t>EEGBiofeedback</t>
  </si>
  <si>
    <t>Opel</t>
  </si>
  <si>
    <t>Platforma dla osób niepełnosprawnych</t>
  </si>
  <si>
    <t>HL-88/13-H/2013</t>
  </si>
  <si>
    <t>LIFTPROJEKT</t>
  </si>
  <si>
    <t>ul. Jagiellońska 79/82 82-200 Malbok</t>
  </si>
  <si>
    <t>Platforma schodowa</t>
  </si>
  <si>
    <t>DELTA SP3106/2010</t>
  </si>
  <si>
    <t>ARCON POLSKA</t>
  </si>
  <si>
    <t>drukarka laserowa</t>
  </si>
  <si>
    <t xml:space="preserve">projektor </t>
  </si>
  <si>
    <t>telewizor philips</t>
  </si>
  <si>
    <t xml:space="preserve">niszczarka </t>
  </si>
  <si>
    <t>Malbork, ul. Jagiellońska 94</t>
  </si>
  <si>
    <t>papa termogrzewalna, blachodachówka, stropy gęsto-rzebrowe</t>
  </si>
  <si>
    <t>Budynek gospodarczy</t>
  </si>
  <si>
    <t>blachodachówka, konstrukcja drewniana</t>
  </si>
  <si>
    <t>nazwa</t>
  </si>
  <si>
    <t>Telewizor Samsung 46</t>
  </si>
  <si>
    <t>Sprzęt nagłaśniający</t>
  </si>
  <si>
    <t>Telewizor Philips</t>
  </si>
  <si>
    <t>Telewizory Samsung szt. 2</t>
  </si>
  <si>
    <t>Zestaw komputerowy szt. 2</t>
  </si>
  <si>
    <t>Drukarka szt. 2</t>
  </si>
  <si>
    <t>Zestaw komputerowy szt. 5</t>
  </si>
  <si>
    <t>Moduł łączności</t>
  </si>
  <si>
    <t>Monitor i drukarka</t>
  </si>
  <si>
    <t>Dysk zewnętrzny szt. 1</t>
  </si>
  <si>
    <t>Nawigacja samochodowa szt. 1</t>
  </si>
  <si>
    <t>Telefon Samsung</t>
  </si>
  <si>
    <t>Laptop i konsola</t>
  </si>
  <si>
    <t>Aparat</t>
  </si>
  <si>
    <t>Monitoring wewnętrzny szt. 1</t>
  </si>
  <si>
    <t>2008, 2010, 2011</t>
  </si>
  <si>
    <t>Ford</t>
  </si>
  <si>
    <t>Transit Custom</t>
  </si>
  <si>
    <t>WF01XXTTG1DC40036</t>
  </si>
  <si>
    <t>GMB22YT</t>
  </si>
  <si>
    <t>autoalarm</t>
  </si>
  <si>
    <t>hak</t>
  </si>
  <si>
    <t>Budynek mieszkalno- administracyjny</t>
  </si>
  <si>
    <t>Dom Pomocy Społecznej</t>
  </si>
  <si>
    <t>Gminna ewidencja zabytków miasta Malbork</t>
  </si>
  <si>
    <t>Zainstalowany system oddymiania w postaci samootwierających się okien oraz powiadamiania straży pożarnej,w całym budynku znajdują się czujki dymu,  6 hydrantów,18 gaśnic</t>
  </si>
  <si>
    <t>ul.Słowackiego 45, 82 – 200 Malbork</t>
  </si>
  <si>
    <t>nad piwnicą kleina pozostałe z wyjątkiem klatek schodowych drewniane, klatki schodowe – żelbetowe</t>
  </si>
  <si>
    <t>kopertowy o więżbie  dachowej drewnianej kryty dachówką ceramiczną</t>
  </si>
  <si>
    <t>zadowalający</t>
  </si>
  <si>
    <t>zadowalajacy</t>
  </si>
  <si>
    <t>2463,1 m2</t>
  </si>
  <si>
    <t>kondygnacje naziemne + piwnice</t>
  </si>
  <si>
    <t>Budynek : pralnia kaplica, warsztat) - jeden budynek</t>
  </si>
  <si>
    <t>4 gaśnice</t>
  </si>
  <si>
    <t>pustak,,Alfa”, cegła kratówka, gazobeton, cegła pełna</t>
  </si>
  <si>
    <t>stropy  żelbetowe</t>
  </si>
  <si>
    <t>stropodach typu DZ-3, 2 warstwy papy termozgrzewalnej ułożone na płycie pilśniowej twardej</t>
  </si>
  <si>
    <t>269,46  m2</t>
  </si>
  <si>
    <t>winda towarowa</t>
  </si>
  <si>
    <t>Garaż</t>
  </si>
  <si>
    <t>1 gaśnica</t>
  </si>
  <si>
    <t>cegła pełna</t>
  </si>
  <si>
    <t>drewniane</t>
  </si>
  <si>
    <t>drewniany kryty papą na deskowaniu</t>
  </si>
  <si>
    <t>21,80 m2</t>
  </si>
  <si>
    <t>Ogrodzenie posesji- betonowe o dł.142 mb wykonane z płyt i słupków + brama,bramka oraz ogrodzenie wykonane z elementów metalowych</t>
  </si>
  <si>
    <t>2007(betonowe), 2008 (metalowe)</t>
  </si>
  <si>
    <t>Komputer Logic</t>
  </si>
  <si>
    <t>2.</t>
  </si>
  <si>
    <t>Komputer Actina Prime</t>
  </si>
  <si>
    <t>3.</t>
  </si>
  <si>
    <t>Komputer  13-4170</t>
  </si>
  <si>
    <t>4.</t>
  </si>
  <si>
    <t>5.</t>
  </si>
  <si>
    <t>6.</t>
  </si>
  <si>
    <t>Laptop Dell</t>
  </si>
  <si>
    <t>Renault</t>
  </si>
  <si>
    <t>Trafic</t>
  </si>
  <si>
    <t>VF1JLB7B2EY780946</t>
  </si>
  <si>
    <t>GMB 6F11</t>
  </si>
  <si>
    <t>16,17 kN</t>
  </si>
  <si>
    <t>centralny zamek, autoalarm</t>
  </si>
  <si>
    <t>VF1FLB1B1EY781969</t>
  </si>
  <si>
    <t>GMB 5F57</t>
  </si>
  <si>
    <t>OH-870-0,62-8,80</t>
  </si>
  <si>
    <t>Zakład Usług Dzwigowych ,,REMDZWIG”ul.Czarny Dwór 8, 80 – 365 Gdańsk</t>
  </si>
  <si>
    <t>Dźwig towarowy BKD 100</t>
  </si>
  <si>
    <t>Udźwig 100 kg</t>
  </si>
  <si>
    <t>2008 r.</t>
  </si>
  <si>
    <t>Remdźwig</t>
  </si>
  <si>
    <t>miesięczna konserwacja techniczna</t>
  </si>
  <si>
    <t xml:space="preserve">komputer Elemis </t>
  </si>
  <si>
    <t>drukarka HP M 1132 laser</t>
  </si>
  <si>
    <t>Budynek A</t>
  </si>
  <si>
    <t>CEZ( obiekt szkolny)</t>
  </si>
  <si>
    <t xml:space="preserve">nie  </t>
  </si>
  <si>
    <t>Zainstalowano system monitoringu ruchowego, kraty w salach komputerowych, narzędziowni, magazynach. System alarmowy , sygnalizacja dźwiękowa zewnętrzna ,powiadomienie do agencji ochrony.</t>
  </si>
  <si>
    <t>ul. Gen De Gaulle'a 75A                            82-200 Malbork</t>
  </si>
  <si>
    <t>płyty betonowe</t>
  </si>
  <si>
    <t>papa termozgrzewalna</t>
  </si>
  <si>
    <t>Termomodernizacja obiektu  w 2013, wymiana stolarki okiennej i drzwiowej</t>
  </si>
  <si>
    <t>tylko część biurowa</t>
  </si>
  <si>
    <t>Budynek B</t>
  </si>
  <si>
    <t>Budynek C</t>
  </si>
  <si>
    <t>Łącznik budynków</t>
  </si>
  <si>
    <t>Garaże</t>
  </si>
  <si>
    <t>Magazyny</t>
  </si>
  <si>
    <t>Tablica interaktywna</t>
  </si>
  <si>
    <t>Komputer Dell T3500 + monitor LCD TFT 19”</t>
  </si>
  <si>
    <t>Laptop Lenowo G500C 2020M HD 8570W8</t>
  </si>
  <si>
    <t>Aparat cyfrowy Sony DSC-HX 300B</t>
  </si>
  <si>
    <t>Notebook Toshiba C75D-A7310</t>
  </si>
  <si>
    <t>Projektor BenqMS504 DLP</t>
  </si>
  <si>
    <t>Laptop Lenowo B590 1005M LED HD MAT</t>
  </si>
  <si>
    <t>Komputer Toshiba Satellite Pro R50-B-11C</t>
  </si>
  <si>
    <t>Drukarka Lexmark CS 310 dn</t>
  </si>
  <si>
    <t>Peugeot</t>
  </si>
  <si>
    <t>Partner</t>
  </si>
  <si>
    <t>VF3GJKFWC95211482</t>
  </si>
  <si>
    <t>GMB 20YE</t>
  </si>
  <si>
    <t>immobilizer</t>
  </si>
  <si>
    <t>hak holowniczy</t>
  </si>
  <si>
    <t>Przyczepka lekka</t>
  </si>
  <si>
    <t>SXE1P263NDS000291</t>
  </si>
  <si>
    <t>GMB 92 XU</t>
  </si>
  <si>
    <t>przyczepka mała</t>
  </si>
  <si>
    <t>bezterminowo</t>
  </si>
  <si>
    <t>597 kg</t>
  </si>
  <si>
    <t>System monitoringu ruchowego , kraty w salach komputerowych, narzędziowni, magazynach, system alarmowy, sygnalizacja dźwiękowa, powiadomienia do agencji ochrony, hydranty szt 3, gaśnice.</t>
  </si>
  <si>
    <t>drogi powiatowe</t>
  </si>
  <si>
    <t>obiekty mostowe i przepusty</t>
  </si>
  <si>
    <t>Drukarka Brother               ZDP/3/2013</t>
  </si>
  <si>
    <t>Komputer Fijitsu Celcius    ZDP/1/2014</t>
  </si>
  <si>
    <t>Telefon Panasonic            ZDP/2/2015</t>
  </si>
  <si>
    <t>nie dotyczy</t>
  </si>
  <si>
    <t>Jumper</t>
  </si>
  <si>
    <t>VF7YAAMFA12059678</t>
  </si>
  <si>
    <t>GMB67YG</t>
  </si>
  <si>
    <t>05.09.2011</t>
  </si>
  <si>
    <t>Dacia</t>
  </si>
  <si>
    <t>Laureatte</t>
  </si>
  <si>
    <t>UU1HSDCN549209135</t>
  </si>
  <si>
    <t>GMB 07XT</t>
  </si>
  <si>
    <t>29.05.2013</t>
  </si>
  <si>
    <t>1710 kg</t>
  </si>
  <si>
    <t>Wiola</t>
  </si>
  <si>
    <t>W-600</t>
  </si>
  <si>
    <t>SUCE1ASA3D1002321</t>
  </si>
  <si>
    <t>GMB 11YS</t>
  </si>
  <si>
    <t>przyczepa-rębak</t>
  </si>
  <si>
    <t>05.12.2013</t>
  </si>
  <si>
    <t>750 kg</t>
  </si>
  <si>
    <t>Neptun Nt 202 PTD</t>
  </si>
  <si>
    <t>Remorque 1</t>
  </si>
  <si>
    <t>SXE19202DES004081</t>
  </si>
  <si>
    <t>GMB 9C83</t>
  </si>
  <si>
    <t>13.01.2015</t>
  </si>
  <si>
    <t>575 kg</t>
  </si>
  <si>
    <t>OC dróg</t>
  </si>
  <si>
    <t>1155 kg</t>
  </si>
  <si>
    <t>4950 kg</t>
  </si>
  <si>
    <t>476 kg</t>
  </si>
  <si>
    <t>Powiatowy Zespół Orzekania o Niepełnosprawności, ul. Armii Krajowej 70, 82-200 Malbork</t>
  </si>
  <si>
    <t>Powiatowe Ognisko Plastyczne, ul. Jagiellońska 78a, 82-200 Malbork</t>
  </si>
  <si>
    <t>komputer stacjonarny</t>
  </si>
  <si>
    <t>Drukarka do legitymacji</t>
  </si>
  <si>
    <t>laptop</t>
  </si>
  <si>
    <t>17. Powiatowy Zespół Orzekania o Niepełnosprawności</t>
  </si>
  <si>
    <t>Inna marka</t>
  </si>
  <si>
    <t>Przyczepka</t>
  </si>
  <si>
    <t>EL90282</t>
  </si>
  <si>
    <t>GMB12UG</t>
  </si>
  <si>
    <t>przyczepka lekka</t>
  </si>
  <si>
    <t>Razem rok</t>
  </si>
  <si>
    <t xml:space="preserve">Razem rok </t>
  </si>
  <si>
    <t>Szyby</t>
  </si>
  <si>
    <t>ogień</t>
  </si>
  <si>
    <t>AC</t>
  </si>
  <si>
    <t>Kradzież</t>
  </si>
  <si>
    <t>Elektronika</t>
  </si>
  <si>
    <t>ZESTAW KOMPUTEROWY Z MONITOREM</t>
  </si>
  <si>
    <t>KOMPUTER DELL VOSTRO 270</t>
  </si>
  <si>
    <t>URZADZENIE WIELOFUNKCYJNE EPSON WORK 4525</t>
  </si>
  <si>
    <t>OPROGRAMOWANIE</t>
  </si>
  <si>
    <t>KOMPUTER DELL VOSTRO</t>
  </si>
  <si>
    <t>Łączna suma w AC</t>
  </si>
  <si>
    <t>Mikroskop biologiczny</t>
  </si>
  <si>
    <t>Kamera cyfrowa</t>
  </si>
  <si>
    <t>Ksekopairka Toshiba 223</t>
  </si>
  <si>
    <t xml:space="preserve">Zestaw interaktywny </t>
  </si>
  <si>
    <t>Telewizor Samsung</t>
  </si>
  <si>
    <t>Telewizor Toshiba</t>
  </si>
  <si>
    <t>Drukarka laserowa Lexmark</t>
  </si>
  <si>
    <t>Drukarka Brother</t>
  </si>
  <si>
    <t>Drukarka do kodów Citzen</t>
  </si>
  <si>
    <t>Kolektor danych</t>
  </si>
  <si>
    <t>Projektor View Sonic</t>
  </si>
  <si>
    <t>Adata Dysk do komputera</t>
  </si>
  <si>
    <t>Dżwig towarowy</t>
  </si>
  <si>
    <t>Sprzęt nagłaśniający ( HA 215+mikserVK+mikrofon)</t>
  </si>
  <si>
    <t>Telewizor Samsung UE 48J5500 48”</t>
  </si>
  <si>
    <t>Zestaw multimedialny(EspritDT)</t>
  </si>
  <si>
    <t>Notebook HP Stream 13-C000NW Intel + office</t>
  </si>
  <si>
    <t>ul. Gen De Gaulle'a 75 A     82-200 Malbork</t>
  </si>
  <si>
    <t>Serwer DELL PowerEdge T610</t>
  </si>
  <si>
    <t>Urządzenie wielofunkcyjne DX25NT-Gemini</t>
  </si>
  <si>
    <t>Urządzenie wielofunkcyjne Canon IRC 3325i</t>
  </si>
  <si>
    <t>Urządzenie Canon IRC 3325i</t>
  </si>
  <si>
    <t>Niszczarka HP</t>
  </si>
  <si>
    <t>Wieża</t>
  </si>
  <si>
    <t>Niszczarka</t>
  </si>
  <si>
    <t>Drukarka HP LaserJet Pro</t>
  </si>
  <si>
    <t>Drukarka HP LJ M127</t>
  </si>
  <si>
    <t>Drukarka HP LJ Pro M225DN</t>
  </si>
  <si>
    <t>Router Mikrotik Routerboard</t>
  </si>
  <si>
    <t>Komputer HP EliteDesk 800 G1SFF</t>
  </si>
  <si>
    <t>Monitor HP E201</t>
  </si>
  <si>
    <t>Czytnik Kart Athena ASEDriveV3</t>
  </si>
  <si>
    <t>Drukarka OKI B432dn</t>
  </si>
  <si>
    <t>Drukarka i czytnik kodów kreskowych</t>
  </si>
  <si>
    <t>579 225 98 67</t>
  </si>
  <si>
    <t>192995838</t>
  </si>
  <si>
    <t>Pralka</t>
  </si>
  <si>
    <t>Drukarka HP P1109 - 3 szt.</t>
  </si>
  <si>
    <t>Drukarka HP P1102</t>
  </si>
  <si>
    <t>Drukarka EPS Acu</t>
  </si>
  <si>
    <t>Projektor VE281X - 5 szt.</t>
  </si>
  <si>
    <t>Notebook HP PROBOOK WIN7 MS Office - 2 szt.</t>
  </si>
  <si>
    <t xml:space="preserve">Notebook Lenowo Y50-70 </t>
  </si>
  <si>
    <t>Notebook Lenowo Idealpad 100</t>
  </si>
  <si>
    <t>Notebook Lenovo Z51-70</t>
  </si>
  <si>
    <t>platforma przyschodowa DELTA SP-4222</t>
  </si>
  <si>
    <t xml:space="preserve">monitor Philips </t>
  </si>
  <si>
    <t>komputer AIO</t>
  </si>
  <si>
    <t>monitor Philips</t>
  </si>
  <si>
    <t>Projektor Optoma</t>
  </si>
  <si>
    <t>Projektor Wievsonic</t>
  </si>
  <si>
    <t>Projektor Viitec</t>
  </si>
  <si>
    <t>KOMPUTER THINKCENTRE E73</t>
  </si>
  <si>
    <t>2016</t>
  </si>
  <si>
    <t>KOMPUTER DELL V3650MT</t>
  </si>
  <si>
    <t>KOMPUTER DELL 990</t>
  </si>
  <si>
    <t xml:space="preserve">PROJEKTOR LG pb60GWXGA500 AL. </t>
  </si>
  <si>
    <t>Zestaw interaktywny</t>
  </si>
  <si>
    <t>Monitor interaktywny</t>
  </si>
  <si>
    <t>UPS-zasilacze 2 szt.</t>
  </si>
  <si>
    <t>dysk zewnętrzny szt.1</t>
  </si>
  <si>
    <t>kraty, rolety, gaśnice 17 szt., hydranty 10 szt., system kontroli dostępu</t>
  </si>
  <si>
    <t>Telewizor LG i Samsung</t>
  </si>
  <si>
    <t>Dyktafon</t>
  </si>
  <si>
    <t>Projektor szt. 1</t>
  </si>
  <si>
    <t>bezprzewodowy czytnik do kodów</t>
  </si>
  <si>
    <t>13-09-2016</t>
  </si>
  <si>
    <t>12-09-2017</t>
  </si>
  <si>
    <t xml:space="preserve">     Dżwig osobowy</t>
  </si>
  <si>
    <t>KOMPUTER DELL VOSTRO 3902 MT</t>
  </si>
  <si>
    <t>KOMPUTER DELL OPTI PLEX 760 DT</t>
  </si>
  <si>
    <t>DRUKARKA EPSON Q565 A4</t>
  </si>
  <si>
    <t>Notebook Dell Inspiron 3147</t>
  </si>
  <si>
    <t>Komputer Del   ZDP/11/2015</t>
  </si>
  <si>
    <t>Komputer Del ZDP/12/2015</t>
  </si>
  <si>
    <t>Laptop Del ZDP/10/2015</t>
  </si>
  <si>
    <t xml:space="preserve">Budynek administracyjny </t>
  </si>
  <si>
    <t>Gminna ewidencja zabytków Gminy Lichnowy</t>
  </si>
  <si>
    <t xml:space="preserve"> ogrodzony (siatka na słupkach metalowych oraz ogrodzenie stalowe), instalacja odgromowa, pomieszczenia okratowane na poziomie piwnicy i parteru, </t>
  </si>
  <si>
    <t>ul. Jesionowa 8, 82-224 Lichnowy</t>
  </si>
  <si>
    <t>nad piwnicą strop ceramiczny na belkach stalowych, pozostałe drewiane</t>
  </si>
  <si>
    <t>drewniany dwuspadowy z facjatą, konstrukcji drewnianej, dachówa ceramiczna</t>
  </si>
  <si>
    <t xml:space="preserve">remonr pomieszczeń (2003, 79.740,22 zł), </t>
  </si>
  <si>
    <t>dost.</t>
  </si>
  <si>
    <t>Budynek gospodarczo-garażowy</t>
  </si>
  <si>
    <t xml:space="preserve">drewniany, stropodach, papa </t>
  </si>
  <si>
    <t xml:space="preserve">Budynek biurowy - budynek z łącznikiem na dz. 11/6 </t>
  </si>
  <si>
    <t>Obiekt użyteczności publicznej</t>
  </si>
  <si>
    <t>O</t>
  </si>
  <si>
    <t>gaśnice,alarm przeciwłamaniowy</t>
  </si>
  <si>
    <t>Pl. Słowiański 6, 82-200 Malbork</t>
  </si>
  <si>
    <t>DZ3 zbrojone stalą i wylewane żwirobetonem</t>
  </si>
  <si>
    <t>żelbet kryty papą + drewniany kryty dachówką</t>
  </si>
  <si>
    <t>b. dobry</t>
  </si>
  <si>
    <t>Budynek biurowy - parter budynku znajdującego się na dz.12/2</t>
  </si>
  <si>
    <t>Gminna ewidencja zabytków Miasta Malbork</t>
  </si>
  <si>
    <t>gaśnice, hydranty, alarm przeciwłamaniowy</t>
  </si>
  <si>
    <t>Urządzenie wielofunkcyjne Develop Ineo</t>
  </si>
  <si>
    <t>Urządzenie Minolta</t>
  </si>
  <si>
    <t>Drukarka Samsung</t>
  </si>
  <si>
    <t>Drukarka HP CLJ</t>
  </si>
  <si>
    <t>Niszczarka Opus</t>
  </si>
  <si>
    <t>Serwer Actina Solar 220x2</t>
  </si>
  <si>
    <t>Urządzenie kryptograficzne DELTA 25/LTS</t>
  </si>
  <si>
    <t>Urządzenie sieciowe Router Cisco 2611XM</t>
  </si>
  <si>
    <t>Detektor Tętna płodu</t>
  </si>
  <si>
    <t>I Liceum Ogólnokształcące im. Henryka Sienkiewicza w Malborku ul. 17 Marca 6, 82-200 Malbork</t>
  </si>
  <si>
    <t>II Liceum Ogólnokształcące, Al. Wojska Polskiego 493, 82-200 Malbork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</si>
  <si>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2013 i młodszy</t>
    </r>
  </si>
  <si>
    <t>Kopiarka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</si>
  <si>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2013  i młodszy</t>
    </r>
  </si>
  <si>
    <r>
      <t xml:space="preserve">3. Wykaz </t>
    </r>
    <r>
      <rPr>
        <b/>
        <i/>
        <u val="single"/>
        <sz val="10"/>
        <rFont val="Arial"/>
        <family val="2"/>
      </rPr>
      <t>monitoringu</t>
    </r>
    <r>
      <rPr>
        <b/>
        <i/>
        <sz val="10"/>
        <rFont val="Arial"/>
        <family val="2"/>
      </rPr>
      <t xml:space="preserve"> (do 5 lat) - rok 2013 i młodszy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</si>
  <si>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2013  i młodszy</t>
    </r>
  </si>
  <si>
    <t>Kopiarka Sharp MX2600N</t>
  </si>
  <si>
    <t xml:space="preserve">Podkaszarka </t>
  </si>
  <si>
    <t xml:space="preserve"> Kosiarka Bosh</t>
  </si>
  <si>
    <t>Odkurzacz zelmer</t>
  </si>
  <si>
    <t>Telefaks Laserowy Panasonic</t>
  </si>
  <si>
    <t>Tablica multimedialna Avtek TouchScreen 65 Pro4K</t>
  </si>
  <si>
    <t>6 900,00</t>
  </si>
  <si>
    <t>2. I Liceum Ogólnokształcące im. Henryka Sienkiewicza w Malborku</t>
  </si>
  <si>
    <t>Mikrofony ze statywem</t>
  </si>
  <si>
    <t>Aparat Canon</t>
  </si>
  <si>
    <t>Lenovo 320-14IKB i5-7200U WIN10</t>
  </si>
  <si>
    <t>2 698,00</t>
  </si>
  <si>
    <r>
      <t xml:space="preserve">Zestawienie szkodowości Powiatu Malborskiego - </t>
    </r>
    <r>
      <rPr>
        <b/>
        <u val="single"/>
        <sz val="15"/>
        <rFont val="Arial"/>
        <family val="2"/>
      </rPr>
      <t>stan na 31.10.2018 r.</t>
    </r>
  </si>
  <si>
    <t>2017 r.</t>
  </si>
  <si>
    <t>2018 r.</t>
  </si>
  <si>
    <t>579-15-60-033</t>
  </si>
  <si>
    <t>192797015</t>
  </si>
  <si>
    <t>Działalność edukacyjna w zakresie kształcenia ogólnokształcącegpo</t>
  </si>
  <si>
    <t>3. II Liceum Ogólnokształcące, Al. Wojska Polskiego 493, 82-200 Malbork</t>
  </si>
  <si>
    <t>II LO zajęcia dydaktyczne</t>
  </si>
  <si>
    <t>2. II Liceum Ogólnokształcące</t>
  </si>
  <si>
    <t>Projektor NEC VE281X</t>
  </si>
  <si>
    <t>Komputer INTEL i5 + Monitor Philips + WIN10 - 5 szt.</t>
  </si>
  <si>
    <t>Komputer INTEL i5 + Monitor Philips + WIN10 - 10 szt.</t>
  </si>
  <si>
    <t>Projektor XPTOMA X340</t>
  </si>
  <si>
    <t>Komputer LENOVO + Monitor Philips 24" + WIN10 - 3 szt.</t>
  </si>
  <si>
    <t>Komputer LENOVO + Monitor Philips 27" + WIN10 - 5 szt.</t>
  </si>
  <si>
    <t>Projektor VIEWSONIC PA502</t>
  </si>
  <si>
    <t>Drukarka KYOCERA</t>
  </si>
  <si>
    <t>Notebook HP WIN7</t>
  </si>
  <si>
    <t xml:space="preserve">Notebook DELL VOSTRO </t>
  </si>
  <si>
    <t>Notebook DELL INSPIRION - 2 szt.</t>
  </si>
  <si>
    <t>W tym zbiory muzealne</t>
  </si>
  <si>
    <t>192078875</t>
  </si>
  <si>
    <t xml:space="preserve">działalność edukacyjna </t>
  </si>
  <si>
    <t>komputer  Intel</t>
  </si>
  <si>
    <t>komputer Intel</t>
  </si>
  <si>
    <t>Drukarka  HP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</si>
  <si>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2013 i młodszy</t>
    </r>
  </si>
  <si>
    <t>Projektor PANASONIC</t>
  </si>
  <si>
    <t>000196919</t>
  </si>
  <si>
    <t>monitoring, ochrona, gaśnice p. poż, terminowo przeprowadzane przeglądy techniczne , elektryczne i kominiarzy</t>
  </si>
  <si>
    <t>KOMPUTER DELL optiplex</t>
  </si>
  <si>
    <t>Telewizor led philips 49pfs5302/12</t>
  </si>
  <si>
    <t>Kserokopiarka sharp m*2600w</t>
  </si>
  <si>
    <t>Lenovo IBM T410</t>
  </si>
  <si>
    <t>2013</t>
  </si>
  <si>
    <t xml:space="preserve">Laptop Dell E 6420 </t>
  </si>
  <si>
    <t>Monitor interaktywny ijama Prolite TH 5565</t>
  </si>
  <si>
    <t>2017</t>
  </si>
  <si>
    <t xml:space="preserve">my board projektor NEC UM 361X z uchwytem </t>
  </si>
  <si>
    <t>laptop dell E 6520</t>
  </si>
  <si>
    <t>Projektor ACER H6502 BD</t>
  </si>
  <si>
    <t>Laptop 5567115463</t>
  </si>
  <si>
    <t>000206440</t>
  </si>
  <si>
    <t>8790Z</t>
  </si>
  <si>
    <t>edukacja i wychowanie</t>
  </si>
  <si>
    <t>tablica interaktywna</t>
  </si>
  <si>
    <t>Projektor</t>
  </si>
  <si>
    <t>Telewizor</t>
  </si>
  <si>
    <t>X83, Vivaro-B</t>
  </si>
  <si>
    <t>W0VJ7D608JV649165</t>
  </si>
  <si>
    <t>GMB20C3</t>
  </si>
  <si>
    <t>10.08.2021 r.</t>
  </si>
  <si>
    <t>alarm, immobilaizer</t>
  </si>
  <si>
    <t>Winda dla osób niepełnosprawnych</t>
  </si>
  <si>
    <t>PMA 010/16</t>
  </si>
  <si>
    <t>CURT MECHANICAL</t>
  </si>
  <si>
    <t>170394240</t>
  </si>
  <si>
    <t>Ośrodek umożliwiający dzieciom i młodzieży z niepełnosprawnościami sprzężonymi realizację obowiązku szkolnego i obowiązkowego rocznego przygotowania przedszkolnego. Dodatkowo prowadzi zajęcia wczesnego wspomagania rozwoju dla dzieci od urodzenia do rozpoczęcia nauki szkolnej w wymiarze do 8 godzin w miesiącu.</t>
  </si>
  <si>
    <t>Lokal zajmowany przez nasz ośrodek jest wynajmowany od Specjalnego Ośrodka Szkolno-Wychowawczego poz. Nr 6 (zajmujemy I i II piętro)</t>
  </si>
  <si>
    <t>04/2018 Międzynarodowy Dzień Wiedzy o Autyzmie</t>
  </si>
  <si>
    <t>kserokopiarka Konica Minolta</t>
  </si>
  <si>
    <t>000205618</t>
  </si>
  <si>
    <t>8531A</t>
  </si>
  <si>
    <t>termomodernizacja i remont dachu – 2013 r. (1709016 zł) remont korytarza – 2015 r. (12638,78), kontrola dostępu 2015 r. (35.397), wykonanie opaski wokół budynku 2015 r.(37.613,40), budowa wiaty śmietnikowej przy budynku 2015 r. (50.430), przebudowa pomieszczeń internatu 2016 r. (432.226,71), modernizacja podłogi i rozbudowa parkingu 2017 r. (131.150,99), i 2018 (99.630)</t>
  </si>
  <si>
    <t>Telewizor  Manta LED</t>
  </si>
  <si>
    <t xml:space="preserve">Drukarka   </t>
  </si>
  <si>
    <t>Skaner</t>
  </si>
  <si>
    <t>Drukarka laserowa</t>
  </si>
  <si>
    <t>Monitor LG</t>
  </si>
  <si>
    <t>Monitor LED</t>
  </si>
  <si>
    <r>
      <t xml:space="preserve">1. Wykaz sprzętu elektronicznego </t>
    </r>
    <r>
      <rPr>
        <b/>
        <i/>
        <u val="single"/>
        <sz val="10"/>
        <color indexed="8"/>
        <rFont val="Arial"/>
        <family val="2"/>
      </rPr>
      <t>stacjonarnego</t>
    </r>
    <r>
      <rPr>
        <b/>
        <i/>
        <sz val="10"/>
        <color indexed="8"/>
        <rFont val="Arial"/>
        <family val="2"/>
      </rPr>
      <t xml:space="preserve"> (do 5 lat) - rok 2013 i młodszy</t>
    </r>
  </si>
  <si>
    <r>
      <t xml:space="preserve">2. Wykaz sprzętu elektronicznego </t>
    </r>
    <r>
      <rPr>
        <b/>
        <i/>
        <u val="single"/>
        <sz val="10"/>
        <color indexed="8"/>
        <rFont val="Arial"/>
        <family val="2"/>
      </rPr>
      <t>przenośnego</t>
    </r>
    <r>
      <rPr>
        <b/>
        <i/>
        <sz val="10"/>
        <color indexed="8"/>
        <rFont val="Arial"/>
        <family val="2"/>
      </rPr>
      <t xml:space="preserve"> (do 5 lat) - rok 2013 i młodszy</t>
    </r>
  </si>
  <si>
    <t>UPS szt. 3</t>
  </si>
  <si>
    <t>Laptop szt 2</t>
  </si>
  <si>
    <t>Laptopy szt. 2</t>
  </si>
  <si>
    <t>Pamięć</t>
  </si>
  <si>
    <t>Aparat cyfrowy</t>
  </si>
  <si>
    <r>
      <t xml:space="preserve">3. Wykaz </t>
    </r>
    <r>
      <rPr>
        <b/>
        <i/>
        <u val="single"/>
        <sz val="10"/>
        <color indexed="8"/>
        <rFont val="Arial"/>
        <family val="2"/>
      </rPr>
      <t>monitoringu</t>
    </r>
    <r>
      <rPr>
        <b/>
        <i/>
        <sz val="10"/>
        <color indexed="8"/>
        <rFont val="Arial"/>
        <family val="2"/>
      </rPr>
      <t xml:space="preserve"> (do 5 lat) - rok 2013 i młodszy</t>
    </r>
  </si>
  <si>
    <t>Monitoring zewnętrzny szt 1</t>
  </si>
  <si>
    <t>02-12-2018</t>
  </si>
  <si>
    <t>10-12-2018</t>
  </si>
  <si>
    <t>Grand C-Max</t>
  </si>
  <si>
    <t>WF0WXXGCEWHJ87819</t>
  </si>
  <si>
    <t>GMB2W20</t>
  </si>
  <si>
    <t>30-10-2018</t>
  </si>
  <si>
    <t>31-10-2017</t>
  </si>
  <si>
    <t>31-10-2018</t>
  </si>
  <si>
    <t>kb</t>
  </si>
  <si>
    <t>001011661</t>
  </si>
  <si>
    <t>edukacyjna opieka wychowawcza</t>
  </si>
  <si>
    <t>Komputer stacjoanarny</t>
  </si>
  <si>
    <t>Komputer stacjorny</t>
  </si>
  <si>
    <t>579-14-46-975</t>
  </si>
  <si>
    <t>000589145</t>
  </si>
  <si>
    <t>9004 Z</t>
  </si>
  <si>
    <t>oświata, zajęcia pozalekcyjne</t>
  </si>
  <si>
    <t>nie ma</t>
  </si>
  <si>
    <t>Kserokopiarka</t>
  </si>
  <si>
    <t>Urządzenie UTM</t>
  </si>
  <si>
    <t>579-15-31-735</t>
  </si>
  <si>
    <t>000668123</t>
  </si>
  <si>
    <t>8730Z</t>
  </si>
  <si>
    <t>Pomoc społeczna z zakwaterowaniem dla osób w podeszłym wieku</t>
  </si>
  <si>
    <t>Warsztaty Terapii Zajęciowej przy Domu Pomocy Społecznej w Malborku, ul. 500-lecia 23, 82-200 Malbork</t>
  </si>
  <si>
    <t>66812300026</t>
  </si>
  <si>
    <t>terapia zajęciowa (dzienny pobyt) dla dorosłych osób niepełnosprawnych intelektualnie i ruchowo</t>
  </si>
  <si>
    <t>komputer AC230V50HZ</t>
  </si>
  <si>
    <t>Komputer 13-7100</t>
  </si>
  <si>
    <t>Komputer PC INTEL 13-17100</t>
  </si>
  <si>
    <t>WTZ</t>
  </si>
  <si>
    <t>kuchnia indukcyjna</t>
  </si>
  <si>
    <t>1. Wykaz sprzętu elektronicznego stacjonarnego (do 5 lat) - rok 2013  i młodszy</t>
  </si>
  <si>
    <t>NOTEBOK DEL</t>
  </si>
  <si>
    <t>2. Wykaz sprzętu elektronicznego przenośnego (do 5 lat) - rok 2013  i młodszy</t>
  </si>
  <si>
    <t>Powiatowe Centrum Pomocy Rodzinie, Pl. Słowiański 6, 82-200 Malbork</t>
  </si>
  <si>
    <t>170818220</t>
  </si>
  <si>
    <t>8899Z</t>
  </si>
  <si>
    <t>POZOSTAŁA POMOC SPOŁECZNA BEZ ZAKWATEROWANIA</t>
  </si>
  <si>
    <t>Ceglane Kleina</t>
  </si>
  <si>
    <t>dachówka ceramiczna</t>
  </si>
  <si>
    <t>Remont dachu i więźby w 2010roku,  Remont pomieszczeń parteru w 1997, 2009roku</t>
  </si>
  <si>
    <t>KSEROKOPIARKA MINOLTA BizC220</t>
  </si>
  <si>
    <t>SWITCH DO SIECI</t>
  </si>
  <si>
    <t>UPS 3 SZT</t>
  </si>
  <si>
    <t>DYSK DO KOMPUTERA</t>
  </si>
  <si>
    <t>ROUTER DO KOMPUTERA</t>
  </si>
  <si>
    <t>579-15-13-795</t>
  </si>
  <si>
    <t>191934480</t>
  </si>
  <si>
    <t>8413Z</t>
  </si>
  <si>
    <t>kierowanie w zakresie efektywności gospodarowania</t>
  </si>
  <si>
    <t>serwer Dell R430</t>
  </si>
  <si>
    <t>przełącznik sieciowy  Switch</t>
  </si>
  <si>
    <t>centralny zasilacz UPS</t>
  </si>
  <si>
    <t>12.2018</t>
  </si>
  <si>
    <t>193106355</t>
  </si>
  <si>
    <t>placówka kształcenia praktycznego i teoretycznego dla młodzieży i dorosłych</t>
  </si>
  <si>
    <t>nie planuje się</t>
  </si>
  <si>
    <r>
      <t xml:space="preserve">1. Wykaz sprzętu elektronicznego </t>
    </r>
    <r>
      <rPr>
        <b/>
        <i/>
        <u val="single"/>
        <sz val="10"/>
        <color indexed="8"/>
        <rFont val="Arial"/>
        <family val="2"/>
      </rPr>
      <t>stacjonarnego</t>
    </r>
    <r>
      <rPr>
        <b/>
        <i/>
        <sz val="10"/>
        <color indexed="8"/>
        <rFont val="Arial2"/>
        <family val="0"/>
      </rPr>
      <t xml:space="preserve"> (do 5 lat) - rok 2013 i młodszy</t>
    </r>
  </si>
  <si>
    <t>Komputer Dell i5 win 10+ Microsoft Office</t>
  </si>
  <si>
    <t>Zestaw komputerowy Dell 9010SFF/i5-3550/8GB/250GB/</t>
  </si>
  <si>
    <t>Soundbar 2.1 Samsung</t>
  </si>
  <si>
    <t>Urzadzenie wielofunkcyjne Canon IR 2530i</t>
  </si>
  <si>
    <t>Skaner Canon Lide 120</t>
  </si>
  <si>
    <t>Telewizor Samsung 32 cale</t>
  </si>
  <si>
    <t>Telewizor  Samsung 32 cale</t>
  </si>
  <si>
    <r>
      <t xml:space="preserve">2. Wykaz sprzętu elektronicznego </t>
    </r>
    <r>
      <rPr>
        <b/>
        <i/>
        <u val="single"/>
        <sz val="10"/>
        <color indexed="8"/>
        <rFont val="Arial"/>
        <family val="2"/>
      </rPr>
      <t>przenośnego</t>
    </r>
    <r>
      <rPr>
        <b/>
        <i/>
        <sz val="10"/>
        <color indexed="8"/>
        <rFont val="Arial2"/>
        <family val="0"/>
      </rPr>
      <t xml:space="preserve"> (do 5 lat) - rok 2013 i młodszy</t>
    </r>
  </si>
  <si>
    <t>13.  07.  2019</t>
  </si>
  <si>
    <t>170818190</t>
  </si>
  <si>
    <t>kierowowanie w zakresie efektywnego gospodarowania transportem, komunikacją</t>
  </si>
  <si>
    <r>
      <t>Zarząd Dróg Powiatowych w Malborku, ul. Pl. Słowiański 17, 82-200 Malbork/</t>
    </r>
    <r>
      <rPr>
        <sz val="14"/>
        <color indexed="10"/>
        <rFont val="Arial"/>
        <family val="2"/>
      </rPr>
      <t>W likwidacji - na nowy rok ubezpieczeniowy majatek zostanie przejety przez Starostwo Powiatowe/</t>
    </r>
  </si>
  <si>
    <t>21.11.2018</t>
  </si>
  <si>
    <t>05.10.2018</t>
  </si>
  <si>
    <t>04.10.2019</t>
  </si>
  <si>
    <t>25.05.2019</t>
  </si>
  <si>
    <t>28.05.2019</t>
  </si>
  <si>
    <t>New Holland</t>
  </si>
  <si>
    <t>TD5 85</t>
  </si>
  <si>
    <t>ZHLM02485</t>
  </si>
  <si>
    <t>GMB7W39</t>
  </si>
  <si>
    <t>ciagnik rolniczy</t>
  </si>
  <si>
    <t>24.11.2017</t>
  </si>
  <si>
    <t>24.11.2020</t>
  </si>
  <si>
    <t>3480 kg</t>
  </si>
  <si>
    <t>25.11.2017</t>
  </si>
  <si>
    <t>24.11.2018</t>
  </si>
  <si>
    <t>05.12.2017</t>
  </si>
  <si>
    <t>04.12.2018</t>
  </si>
  <si>
    <t>29.01.2018</t>
  </si>
  <si>
    <t>28.01.2019</t>
  </si>
  <si>
    <t>Zamiatarka</t>
  </si>
  <si>
    <t>T801/1nr 2803</t>
  </si>
  <si>
    <t>zamiatarka</t>
  </si>
  <si>
    <t>220473403</t>
  </si>
  <si>
    <t>8412Z</t>
  </si>
  <si>
    <t>- prowadzenie postępowań i wydawanie orzeczeń: o niepełnosprawności, o stopniu niepełnosprawności, o wskazaniach do ulg i uprawnień.</t>
  </si>
  <si>
    <t>9+ skład orzekający</t>
  </si>
  <si>
    <t>kserokopiarka SHARP</t>
  </si>
  <si>
    <t>laminarka</t>
  </si>
  <si>
    <t>czytnik</t>
  </si>
  <si>
    <t>nakładka do ksero</t>
  </si>
  <si>
    <t>laminator</t>
  </si>
  <si>
    <t xml:space="preserve">Budynek wykazany przez Starostwo Powiatowe </t>
  </si>
  <si>
    <t>Suma ubezpieczenia dróg na pierwsze ryzyko</t>
  </si>
  <si>
    <t>Suma ubezpieczenia mostów i przepustów na pierwsze ryzyko</t>
  </si>
  <si>
    <t>3. Wykaz monitoringu (do 5 lat) - rok 2013 i młodszy</t>
  </si>
  <si>
    <r>
      <t xml:space="preserve">3. Wykaz </t>
    </r>
    <r>
      <rPr>
        <b/>
        <i/>
        <u val="single"/>
        <sz val="10"/>
        <color indexed="8"/>
        <rFont val="Arial"/>
        <family val="2"/>
      </rPr>
      <t>monitoringu</t>
    </r>
    <r>
      <rPr>
        <b/>
        <i/>
        <sz val="10"/>
        <color indexed="8"/>
        <rFont val="Arial"/>
        <family val="2"/>
      </rPr>
      <t xml:space="preserve"> (do 5 lat) - rok 2013 i młodszy</t>
    </r>
  </si>
  <si>
    <t xml:space="preserve">stojak pod rzutnik </t>
  </si>
  <si>
    <t>laptop ACER</t>
  </si>
  <si>
    <t>karta graficzna</t>
  </si>
  <si>
    <t xml:space="preserve">NOTEBOOK </t>
  </si>
  <si>
    <t>Notebook 15/6 ASUS</t>
  </si>
  <si>
    <t>bindownica UniBinder</t>
  </si>
  <si>
    <t>29.10.2018</t>
  </si>
  <si>
    <t>28.10.2019</t>
  </si>
  <si>
    <t>11-12-2018</t>
  </si>
  <si>
    <t>10-12-2019</t>
  </si>
  <si>
    <t>09-12-2019</t>
  </si>
  <si>
    <t xml:space="preserve">Ford  </t>
  </si>
  <si>
    <t xml:space="preserve">Transit   </t>
  </si>
  <si>
    <t>WF0FXXTTGFJS41179</t>
  </si>
  <si>
    <t>28.09.2018</t>
  </si>
  <si>
    <t>Nie</t>
  </si>
  <si>
    <t>centralny zamek, autoalarm, immobilaizer</t>
  </si>
  <si>
    <t>2015 r.</t>
  </si>
  <si>
    <t>Liczba szkód</t>
  </si>
  <si>
    <t>Mienie od ognia</t>
  </si>
  <si>
    <t>OC z tyt. prowadz. Działalności i posiadania mienia</t>
  </si>
  <si>
    <t>Mienie od wszystkich ryzyk -Ryzyka naturalne</t>
  </si>
  <si>
    <t>Sprzęt elektroniczny</t>
  </si>
  <si>
    <t>OC - obowiązkowe komunikacyjne</t>
  </si>
  <si>
    <t>AC  komunikacyjne</t>
  </si>
  <si>
    <t>odszkodowanie + dopłata</t>
  </si>
  <si>
    <t>GMB40E4</t>
  </si>
  <si>
    <t>28.09.2021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</si>
</sst>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_-* #,##0.00,&quot;zł&quot;_-;\-* #,##0.00,&quot;zł&quot;_-;_-* \-??&quot; zł&quot;_-;_-@_-"/>
    <numFmt numFmtId="169" formatCode="#,##0.00\ [$zł-415];[Red]\-#,##0.00\ [$zł-415]"/>
    <numFmt numFmtId="170" formatCode="0_ ;\-0\ "/>
    <numFmt numFmtId="171" formatCode="d/mm/yyyy"/>
    <numFmt numFmtId="172" formatCode="&quot; &quot;#,##0.00,&quot;zł &quot;;&quot;-&quot;#,##0.00,&quot;zł &quot;;&quot; &quot;&quot;-&quot;#&quot; zł &quot;;&quot; &quot;@&quot; &quot;"/>
    <numFmt numFmtId="173" formatCode="d&quot;.&quot;mm&quot;.&quot;yyyy"/>
    <numFmt numFmtId="174" formatCode="yyyy\-mm\-dd"/>
    <numFmt numFmtId="175" formatCode="#,##0.00,&quot;zł&quot;"/>
    <numFmt numFmtId="176" formatCode="#,##0.00&quot; zł &quot;;\-#,##0.00&quot; zł &quot;;&quot; -&quot;#&quot; zł &quot;;@\ "/>
    <numFmt numFmtId="177" formatCode="#,##0.00&quot; zł &quot;;&quot;-&quot;#,##0.00&quot; zł &quot;;&quot; -&quot;#&quot; zł &quot;;@&quot; &quot;"/>
    <numFmt numFmtId="178" formatCode="[$-415]General"/>
    <numFmt numFmtId="179" formatCode="&quot; &quot;#,##0.00&quot; zł &quot;;&quot;-&quot;#,##0.00&quot; zł &quot;;&quot; -&quot;#&quot; zł &quot;;@&quot; &quot;"/>
    <numFmt numFmtId="180" formatCode="[$-415]#,##0.00"/>
    <numFmt numFmtId="181" formatCode="[$-415]0"/>
    <numFmt numFmtId="182" formatCode="[$-415]d&quot;.&quot;mm&quot;.&quot;yyyy"/>
    <numFmt numFmtId="183" formatCode="[$-415]yyyy\-mm\-dd"/>
    <numFmt numFmtId="184" formatCode="&quot; &quot;#,##0.00&quot; zł &quot;;&quot;-&quot;#,##0.00&quot; zł &quot;;&quot;-&quot;#&quot; zł &quot;;@&quot; &quot;"/>
    <numFmt numFmtId="185" formatCode="#,##0.00&quot; zł&quot;"/>
    <numFmt numFmtId="186" formatCode="&quot; &quot;#,##0.00,&quot;zł &quot;;&quot;-&quot;#,##0.00,&quot;zł &quot;;&quot; &quot;&quot;-&quot;#&quot; zł &quot;;@&quot; &quot;"/>
    <numFmt numFmtId="187" formatCode="#,##0.00&quot;     &quot;"/>
    <numFmt numFmtId="188" formatCode="[$-415]#,##0"/>
    <numFmt numFmtId="189" formatCode="#,##0.00&quot; &quot;[$zł-415];[Red]&quot;-&quot;#,##0.00&quot; &quot;[$zł-415]"/>
    <numFmt numFmtId="190" formatCode="&quot; &quot;#,##0.00,&quot;zł &quot;;&quot;-&quot;#,##0.00,&quot;zł &quot;;&quot; -&quot;#&quot; zł &quot;;@&quot; &quot;"/>
    <numFmt numFmtId="191" formatCode="#,##0_ ;\-#,##0\ "/>
  </numFmts>
  <fonts count="11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b/>
      <sz val="15"/>
      <name val="Arial"/>
      <family val="2"/>
    </font>
    <font>
      <b/>
      <u val="single"/>
      <sz val="15"/>
      <name val="Arial"/>
      <family val="2"/>
    </font>
    <font>
      <b/>
      <u val="single"/>
      <sz val="11"/>
      <name val="Arial"/>
      <family val="2"/>
    </font>
    <font>
      <sz val="9"/>
      <name val="Arial CE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i/>
      <sz val="10"/>
      <color indexed="8"/>
      <name val="Arial2"/>
      <family val="0"/>
    </font>
    <font>
      <sz val="14"/>
      <color indexed="10"/>
      <name val="Arial"/>
      <family val="2"/>
    </font>
    <font>
      <sz val="10"/>
      <color indexed="8"/>
      <name val="Arial1"/>
      <family val="0"/>
    </font>
    <font>
      <sz val="10"/>
      <color indexed="8"/>
      <name val="Arial CE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6"/>
      <name val="Arial"/>
      <family val="2"/>
    </font>
    <font>
      <sz val="12"/>
      <color indexed="8"/>
      <name val="Arial2"/>
      <family val="0"/>
    </font>
    <font>
      <sz val="14"/>
      <color indexed="8"/>
      <name val="Arial2"/>
      <family val="0"/>
    </font>
    <font>
      <sz val="11"/>
      <color indexed="8"/>
      <name val="Arial2"/>
      <family val="0"/>
    </font>
    <font>
      <b/>
      <sz val="10"/>
      <color indexed="8"/>
      <name val="Arial2"/>
      <family val="0"/>
    </font>
    <font>
      <sz val="10"/>
      <color indexed="8"/>
      <name val="Arial2"/>
      <family val="0"/>
    </font>
    <font>
      <b/>
      <sz val="11"/>
      <color indexed="8"/>
      <name val="Arial2"/>
      <family val="0"/>
    </font>
    <font>
      <sz val="13"/>
      <color indexed="8"/>
      <name val="Arial2"/>
      <family val="0"/>
    </font>
    <font>
      <i/>
      <sz val="11"/>
      <color indexed="8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1"/>
      <family val="0"/>
    </font>
    <font>
      <sz val="10"/>
      <color rgb="FF000000"/>
      <name val="Arial1"/>
      <family val="0"/>
    </font>
    <font>
      <sz val="10"/>
      <color theme="1"/>
      <name val="Arial CE"/>
      <family val="2"/>
    </font>
    <font>
      <b/>
      <i/>
      <sz val="16"/>
      <color theme="1"/>
      <name val="Arial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800000"/>
      <name val="Arial"/>
      <family val="2"/>
    </font>
    <font>
      <sz val="12"/>
      <color rgb="FF000000"/>
      <name val="Arial"/>
      <family val="2"/>
    </font>
    <font>
      <sz val="12"/>
      <color rgb="FF000000"/>
      <name val="Arial2"/>
      <family val="0"/>
    </font>
    <font>
      <sz val="14"/>
      <color rgb="FFFF0000"/>
      <name val="Arial"/>
      <family val="2"/>
    </font>
    <font>
      <sz val="14"/>
      <color rgb="FF000000"/>
      <name val="Arial2"/>
      <family val="0"/>
    </font>
    <font>
      <sz val="11"/>
      <color rgb="FF000000"/>
      <name val="Arial2"/>
      <family val="0"/>
    </font>
    <font>
      <b/>
      <sz val="10"/>
      <color rgb="FF000000"/>
      <name val="Arial2"/>
      <family val="0"/>
    </font>
    <font>
      <sz val="10"/>
      <color rgb="FF000000"/>
      <name val="Arial2"/>
      <family val="0"/>
    </font>
    <font>
      <b/>
      <sz val="11"/>
      <color rgb="FF000000"/>
      <name val="Arial2"/>
      <family val="0"/>
    </font>
    <font>
      <sz val="13"/>
      <color rgb="FF000000"/>
      <name val="Arial2"/>
      <family val="0"/>
    </font>
    <font>
      <i/>
      <sz val="11"/>
      <color rgb="FF000000"/>
      <name val="Arial2"/>
      <family val="0"/>
    </font>
    <font>
      <b/>
      <i/>
      <sz val="10"/>
      <color rgb="FF000000"/>
      <name val="Arial2"/>
      <family val="0"/>
    </font>
    <font>
      <b/>
      <i/>
      <sz val="10"/>
      <color rgb="FF00000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1" fillId="5" borderId="0" applyNumberFormat="0" applyBorder="0" applyAlignment="0" applyProtection="0"/>
    <xf numFmtId="0" fontId="73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1" fillId="13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1" fillId="9" borderId="0" applyNumberFormat="0" applyBorder="0" applyAlignment="0" applyProtection="0"/>
    <xf numFmtId="0" fontId="73" fillId="21" borderId="0" applyNumberFormat="0" applyBorder="0" applyAlignment="0" applyProtection="0"/>
    <xf numFmtId="0" fontId="1" fillId="15" borderId="0" applyNumberFormat="0" applyBorder="0" applyAlignment="0" applyProtection="0"/>
    <xf numFmtId="0" fontId="73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33" fillId="25" borderId="0" applyNumberFormat="0" applyBorder="0" applyAlignment="0" applyProtection="0"/>
    <xf numFmtId="0" fontId="74" fillId="26" borderId="0" applyNumberFormat="0" applyBorder="0" applyAlignment="0" applyProtection="0"/>
    <xf numFmtId="0" fontId="33" fillId="17" borderId="0" applyNumberFormat="0" applyBorder="0" applyAlignment="0" applyProtection="0"/>
    <xf numFmtId="0" fontId="74" fillId="27" borderId="0" applyNumberFormat="0" applyBorder="0" applyAlignment="0" applyProtection="0"/>
    <xf numFmtId="0" fontId="33" fillId="19" borderId="0" applyNumberFormat="0" applyBorder="0" applyAlignment="0" applyProtection="0"/>
    <xf numFmtId="0" fontId="74" fillId="28" borderId="0" applyNumberFormat="0" applyBorder="0" applyAlignment="0" applyProtection="0"/>
    <xf numFmtId="0" fontId="33" fillId="29" borderId="0" applyNumberFormat="0" applyBorder="0" applyAlignment="0" applyProtection="0"/>
    <xf numFmtId="0" fontId="74" fillId="30" borderId="0" applyNumberFormat="0" applyBorder="0" applyAlignment="0" applyProtection="0"/>
    <xf numFmtId="0" fontId="33" fillId="31" borderId="0" applyNumberFormat="0" applyBorder="0" applyAlignment="0" applyProtection="0"/>
    <xf numFmtId="0" fontId="74" fillId="32" borderId="0" applyNumberFormat="0" applyBorder="0" applyAlignment="0" applyProtection="0"/>
    <xf numFmtId="0" fontId="33" fillId="33" borderId="0" applyNumberFormat="0" applyBorder="0" applyAlignment="0" applyProtection="0"/>
    <xf numFmtId="0" fontId="74" fillId="34" borderId="0" applyNumberFormat="0" applyBorder="0" applyAlignment="0" applyProtection="0"/>
    <xf numFmtId="0" fontId="33" fillId="35" borderId="0" applyNumberFormat="0" applyBorder="0" applyAlignment="0" applyProtection="0"/>
    <xf numFmtId="0" fontId="74" fillId="36" borderId="0" applyNumberFormat="0" applyBorder="0" applyAlignment="0" applyProtection="0"/>
    <xf numFmtId="0" fontId="33" fillId="37" borderId="0" applyNumberFormat="0" applyBorder="0" applyAlignment="0" applyProtection="0"/>
    <xf numFmtId="0" fontId="74" fillId="38" borderId="0" applyNumberFormat="0" applyBorder="0" applyAlignment="0" applyProtection="0"/>
    <xf numFmtId="0" fontId="33" fillId="39" borderId="0" applyNumberFormat="0" applyBorder="0" applyAlignment="0" applyProtection="0"/>
    <xf numFmtId="0" fontId="74" fillId="40" borderId="0" applyNumberFormat="0" applyBorder="0" applyAlignment="0" applyProtection="0"/>
    <xf numFmtId="0" fontId="33" fillId="29" borderId="0" applyNumberFormat="0" applyBorder="0" applyAlignment="0" applyProtection="0"/>
    <xf numFmtId="0" fontId="74" fillId="41" borderId="0" applyNumberFormat="0" applyBorder="0" applyAlignment="0" applyProtection="0"/>
    <xf numFmtId="0" fontId="33" fillId="31" borderId="0" applyNumberFormat="0" applyBorder="0" applyAlignment="0" applyProtection="0"/>
    <xf numFmtId="0" fontId="74" fillId="42" borderId="0" applyNumberFormat="0" applyBorder="0" applyAlignment="0" applyProtection="0"/>
    <xf numFmtId="0" fontId="33" fillId="43" borderId="0" applyNumberFormat="0" applyBorder="0" applyAlignment="0" applyProtection="0"/>
    <xf numFmtId="0" fontId="75" fillId="44" borderId="1" applyNumberFormat="0" applyAlignment="0" applyProtection="0"/>
    <xf numFmtId="0" fontId="34" fillId="13" borderId="2" applyNumberFormat="0" applyAlignment="0" applyProtection="0"/>
    <xf numFmtId="0" fontId="76" fillId="45" borderId="3" applyNumberFormat="0" applyAlignment="0" applyProtection="0"/>
    <xf numFmtId="0" fontId="35" fillId="46" borderId="4" applyNumberFormat="0" applyAlignment="0" applyProtection="0"/>
    <xf numFmtId="0" fontId="36" fillId="7" borderId="0" applyNumberFormat="0" applyBorder="0" applyAlignment="0" applyProtection="0"/>
    <xf numFmtId="0" fontId="7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78" fillId="0" borderId="0">
      <alignment/>
      <protection/>
    </xf>
    <xf numFmtId="184" fontId="79" fillId="0" borderId="0">
      <alignment/>
      <protection/>
    </xf>
    <xf numFmtId="178" fontId="79" fillId="0" borderId="0">
      <alignment/>
      <protection/>
    </xf>
    <xf numFmtId="178" fontId="80" fillId="0" borderId="0" applyBorder="0" applyProtection="0">
      <alignment/>
    </xf>
    <xf numFmtId="0" fontId="8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72" fontId="78" fillId="0" borderId="0">
      <alignment/>
      <protection/>
    </xf>
    <xf numFmtId="172" fontId="78" fillId="0" borderId="0">
      <alignment/>
      <protection/>
    </xf>
    <xf numFmtId="172" fontId="78" fillId="0" borderId="0">
      <alignment/>
      <protection/>
    </xf>
    <xf numFmtId="0" fontId="82" fillId="0" borderId="0">
      <alignment horizontal="center"/>
      <protection/>
    </xf>
    <xf numFmtId="0" fontId="82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83" fillId="0" borderId="0">
      <alignment/>
      <protection/>
    </xf>
    <xf numFmtId="0" fontId="84" fillId="0" borderId="5" applyNumberFormat="0" applyFill="0" applyAlignment="0" applyProtection="0"/>
    <xf numFmtId="0" fontId="37" fillId="0" borderId="6" applyNumberFormat="0" applyFill="0" applyAlignment="0" applyProtection="0"/>
    <xf numFmtId="0" fontId="85" fillId="48" borderId="7" applyNumberFormat="0" applyAlignment="0" applyProtection="0"/>
    <xf numFmtId="0" fontId="38" fillId="49" borderId="8" applyNumberFormat="0" applyAlignment="0" applyProtection="0"/>
    <xf numFmtId="0" fontId="86" fillId="0" borderId="9" applyNumberFormat="0" applyFill="0" applyAlignment="0" applyProtection="0"/>
    <xf numFmtId="0" fontId="39" fillId="0" borderId="10" applyNumberFormat="0" applyFill="0" applyAlignment="0" applyProtection="0"/>
    <xf numFmtId="0" fontId="87" fillId="0" borderId="11" applyNumberFormat="0" applyFill="0" applyAlignment="0" applyProtection="0"/>
    <xf numFmtId="0" fontId="40" fillId="0" borderId="12" applyNumberFormat="0" applyFill="0" applyAlignment="0" applyProtection="0"/>
    <xf numFmtId="0" fontId="88" fillId="0" borderId="13" applyNumberFormat="0" applyFill="0" applyAlignment="0" applyProtection="0"/>
    <xf numFmtId="0" fontId="41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89" fillId="5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78" fontId="8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8" fontId="81" fillId="0" borderId="0">
      <alignment/>
      <protection/>
    </xf>
    <xf numFmtId="0" fontId="0" fillId="0" borderId="0">
      <alignment/>
      <protection/>
    </xf>
    <xf numFmtId="178" fontId="78" fillId="0" borderId="0">
      <alignment/>
      <protection/>
    </xf>
    <xf numFmtId="0" fontId="9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8" fontId="78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45" borderId="1" applyNumberFormat="0" applyAlignment="0" applyProtection="0"/>
    <xf numFmtId="0" fontId="43" fillId="46" borderId="2" applyNumberFormat="0" applyAlignment="0" applyProtection="0"/>
    <xf numFmtId="9" fontId="0" fillId="0" borderId="0" applyFont="0" applyFill="0" applyBorder="0" applyAlignment="0" applyProtection="0"/>
    <xf numFmtId="0" fontId="93" fillId="0" borderId="0">
      <alignment/>
      <protection/>
    </xf>
    <xf numFmtId="189" fontId="93" fillId="0" borderId="0">
      <alignment/>
      <protection/>
    </xf>
    <xf numFmtId="0" fontId="94" fillId="0" borderId="15" applyNumberFormat="0" applyFill="0" applyAlignment="0" applyProtection="0"/>
    <xf numFmtId="0" fontId="44" fillId="0" borderId="16" applyNumberFormat="0" applyFill="0" applyAlignment="0" applyProtection="0"/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0" fillId="0" borderId="0" applyFont="0" applyFill="0" applyBorder="0" applyAlignment="0" applyProtection="0"/>
    <xf numFmtId="168" fontId="0" fillId="0" borderId="0">
      <alignment/>
      <protection/>
    </xf>
    <xf numFmtId="168" fontId="0" fillId="0" borderId="0" applyBorder="0" applyProtection="0">
      <alignment/>
    </xf>
    <xf numFmtId="167" fontId="0" fillId="0" borderId="0" applyFill="0" applyBorder="0" applyAlignment="0" applyProtection="0"/>
    <xf numFmtId="44" fontId="15" fillId="0" borderId="0" applyFont="0" applyFill="0" applyBorder="0" applyAlignment="0" applyProtection="0"/>
    <xf numFmtId="184" fontId="79" fillId="0" borderId="0">
      <alignment/>
      <protection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ill="0" applyBorder="0" applyAlignment="0" applyProtection="0"/>
    <xf numFmtId="184" fontId="79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98" fillId="54" borderId="0" applyNumberFormat="0" applyBorder="0" applyAlignment="0" applyProtection="0"/>
  </cellStyleXfs>
  <cellXfs count="712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wrapText="1"/>
    </xf>
    <xf numFmtId="0" fontId="13" fillId="0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55" borderId="19" xfId="0" applyFont="1" applyFill="1" applyBorder="1" applyAlignment="1">
      <alignment vertical="center" wrapText="1"/>
    </xf>
    <xf numFmtId="0" fontId="2" fillId="56" borderId="19" xfId="0" applyFont="1" applyFill="1" applyBorder="1" applyAlignment="1">
      <alignment horizontal="center" vertical="center" wrapText="1"/>
    </xf>
    <xf numFmtId="44" fontId="2" fillId="56" borderId="19" xfId="0" applyNumberFormat="1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164" fontId="2" fillId="55" borderId="19" xfId="131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44" fontId="2" fillId="55" borderId="19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44" fontId="0" fillId="0" borderId="0" xfId="0" applyNumberFormat="1" applyAlignment="1">
      <alignment/>
    </xf>
    <xf numFmtId="0" fontId="2" fillId="57" borderId="0" xfId="0" applyFont="1" applyFill="1" applyBorder="1" applyAlignment="1">
      <alignment vertical="center"/>
    </xf>
    <xf numFmtId="0" fontId="2" fillId="57" borderId="0" xfId="0" applyFont="1" applyFill="1" applyBorder="1" applyAlignment="1">
      <alignment horizontal="center" vertical="center"/>
    </xf>
    <xf numFmtId="0" fontId="2" fillId="58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/>
    </xf>
    <xf numFmtId="164" fontId="2" fillId="58" borderId="19" xfId="0" applyNumberFormat="1" applyFont="1" applyFill="1" applyBorder="1" applyAlignment="1">
      <alignment horizontal="right" wrapText="1"/>
    </xf>
    <xf numFmtId="0" fontId="13" fillId="57" borderId="0" xfId="0" applyFont="1" applyFill="1" applyAlignment="1">
      <alignment horizontal="right" vertical="center"/>
    </xf>
    <xf numFmtId="0" fontId="13" fillId="57" borderId="19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8" fillId="57" borderId="19" xfId="0" applyNumberFormat="1" applyFont="1" applyFill="1" applyBorder="1" applyAlignment="1">
      <alignment horizontal="center" vertical="center" wrapText="1"/>
    </xf>
    <xf numFmtId="0" fontId="13" fillId="57" borderId="19" xfId="0" applyFont="1" applyFill="1" applyBorder="1" applyAlignment="1">
      <alignment horizontal="center" vertical="center" wrapText="1"/>
    </xf>
    <xf numFmtId="1" fontId="13" fillId="57" borderId="19" xfId="0" applyNumberFormat="1" applyFont="1" applyFill="1" applyBorder="1" applyAlignment="1">
      <alignment horizontal="center" vertical="center" wrapText="1"/>
    </xf>
    <xf numFmtId="0" fontId="13" fillId="57" borderId="0" xfId="0" applyFont="1" applyFill="1" applyAlignment="1">
      <alignment vertical="center"/>
    </xf>
    <xf numFmtId="0" fontId="0" fillId="59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44" fontId="0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19" xfId="0" applyFont="1" applyFill="1" applyBorder="1" applyAlignment="1">
      <alignment horizontal="left" vertical="center" wrapText="1"/>
    </xf>
    <xf numFmtId="0" fontId="0" fillId="57" borderId="19" xfId="0" applyFont="1" applyFill="1" applyBorder="1" applyAlignment="1">
      <alignment vertical="center" wrapText="1"/>
    </xf>
    <xf numFmtId="0" fontId="0" fillId="57" borderId="19" xfId="0" applyFont="1" applyFill="1" applyBorder="1" applyAlignment="1">
      <alignment horizontal="center" vertical="center" wrapText="1"/>
    </xf>
    <xf numFmtId="44" fontId="0" fillId="57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/>
    </xf>
    <xf numFmtId="44" fontId="0" fillId="0" borderId="19" xfId="0" applyNumberFormat="1" applyBorder="1" applyAlignment="1">
      <alignment/>
    </xf>
    <xf numFmtId="44" fontId="0" fillId="0" borderId="0" xfId="0" applyNumberFormat="1" applyFont="1" applyAlignment="1">
      <alignment/>
    </xf>
    <xf numFmtId="8" fontId="0" fillId="0" borderId="19" xfId="133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55" borderId="19" xfId="0" applyFont="1" applyFill="1" applyBorder="1" applyAlignment="1">
      <alignment vertical="center"/>
    </xf>
    <xf numFmtId="0" fontId="13" fillId="55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57" borderId="19" xfId="0" applyFont="1" applyFill="1" applyBorder="1" applyAlignment="1">
      <alignment vertical="center" wrapText="1"/>
    </xf>
    <xf numFmtId="0" fontId="22" fillId="57" borderId="19" xfId="0" applyFont="1" applyFill="1" applyBorder="1" applyAlignment="1">
      <alignment horizontal="center" vertical="center" wrapText="1"/>
    </xf>
    <xf numFmtId="164" fontId="7" fillId="59" borderId="19" xfId="0" applyNumberFormat="1" applyFont="1" applyFill="1" applyBorder="1" applyAlignment="1">
      <alignment horizontal="center" vertical="center" wrapText="1"/>
    </xf>
    <xf numFmtId="0" fontId="13" fillId="59" borderId="19" xfId="0" applyFont="1" applyFill="1" applyBorder="1" applyAlignment="1">
      <alignment vertical="center"/>
    </xf>
    <xf numFmtId="0" fontId="13" fillId="59" borderId="19" xfId="0" applyFont="1" applyFill="1" applyBorder="1" applyAlignment="1">
      <alignment horizontal="center" vertical="center" wrapText="1"/>
    </xf>
    <xf numFmtId="0" fontId="13" fillId="0" borderId="19" xfId="113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55" borderId="19" xfId="0" applyFont="1" applyFill="1" applyBorder="1" applyAlignment="1">
      <alignment horizontal="center" vertical="center"/>
    </xf>
    <xf numFmtId="0" fontId="13" fillId="59" borderId="19" xfId="0" applyFont="1" applyFill="1" applyBorder="1" applyAlignment="1">
      <alignment horizontal="center" vertical="center"/>
    </xf>
    <xf numFmtId="164" fontId="8" fillId="59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59" borderId="19" xfId="0" applyFont="1" applyFill="1" applyBorder="1" applyAlignment="1">
      <alignment vertical="center" wrapText="1"/>
    </xf>
    <xf numFmtId="164" fontId="13" fillId="0" borderId="19" xfId="0" applyNumberFormat="1" applyFont="1" applyFill="1" applyBorder="1" applyAlignment="1">
      <alignment horizontal="left" vertical="center" wrapText="1"/>
    </xf>
    <xf numFmtId="0" fontId="13" fillId="60" borderId="19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57" borderId="20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left" vertical="center" wrapText="1"/>
    </xf>
    <xf numFmtId="4" fontId="22" fillId="57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49" fillId="55" borderId="19" xfId="0" applyNumberFormat="1" applyFont="1" applyFill="1" applyBorder="1" applyAlignment="1">
      <alignment horizontal="center" vertical="center" wrapText="1"/>
    </xf>
    <xf numFmtId="14" fontId="49" fillId="55" borderId="19" xfId="0" applyNumberFormat="1" applyFont="1" applyFill="1" applyBorder="1" applyAlignment="1">
      <alignment horizontal="center" vertical="center"/>
    </xf>
    <xf numFmtId="164" fontId="49" fillId="55" borderId="19" xfId="0" applyNumberFormat="1" applyFont="1" applyFill="1" applyBorder="1" applyAlignment="1">
      <alignment horizontal="center" vertical="center"/>
    </xf>
    <xf numFmtId="14" fontId="18" fillId="57" borderId="19" xfId="0" applyNumberFormat="1" applyFont="1" applyFill="1" applyBorder="1" applyAlignment="1">
      <alignment horizontal="center" vertical="center" wrapText="1"/>
    </xf>
    <xf numFmtId="0" fontId="14" fillId="55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55" borderId="19" xfId="0" applyFont="1" applyFill="1" applyBorder="1" applyAlignment="1">
      <alignment vertical="center"/>
    </xf>
    <xf numFmtId="44" fontId="23" fillId="57" borderId="19" xfId="0" applyNumberFormat="1" applyFont="1" applyFill="1" applyBorder="1" applyAlignment="1">
      <alignment vertical="center" wrapText="1"/>
    </xf>
    <xf numFmtId="44" fontId="6" fillId="59" borderId="19" xfId="0" applyNumberFormat="1" applyFont="1" applyFill="1" applyBorder="1" applyAlignment="1">
      <alignment vertical="center"/>
    </xf>
    <xf numFmtId="44" fontId="23" fillId="0" borderId="19" xfId="0" applyNumberFormat="1" applyFont="1" applyFill="1" applyBorder="1" applyAlignment="1">
      <alignment vertical="center" wrapText="1"/>
    </xf>
    <xf numFmtId="44" fontId="23" fillId="0" borderId="19" xfId="0" applyNumberFormat="1" applyFont="1" applyFill="1" applyBorder="1" applyAlignment="1">
      <alignment horizontal="right" vertical="center"/>
    </xf>
    <xf numFmtId="8" fontId="23" fillId="0" borderId="19" xfId="0" applyNumberFormat="1" applyFont="1" applyFill="1" applyBorder="1" applyAlignment="1">
      <alignment vertical="center" wrapText="1"/>
    </xf>
    <xf numFmtId="44" fontId="23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8" fillId="58" borderId="19" xfId="100" applyNumberFormat="1" applyFont="1" applyFill="1" applyBorder="1" applyAlignment="1">
      <alignment horizontal="center" vertical="center" wrapText="1"/>
      <protection/>
    </xf>
    <xf numFmtId="44" fontId="8" fillId="58" borderId="19" xfId="100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9" xfId="0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64" fontId="6" fillId="55" borderId="21" xfId="0" applyNumberFormat="1" applyFont="1" applyFill="1" applyBorder="1" applyAlignment="1">
      <alignment horizontal="right" vertical="center"/>
    </xf>
    <xf numFmtId="4" fontId="13" fillId="57" borderId="19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0" fontId="13" fillId="57" borderId="19" xfId="106" applyFont="1" applyFill="1" applyBorder="1" applyAlignment="1">
      <alignment horizontal="center" vertical="center" wrapText="1"/>
      <protection/>
    </xf>
    <xf numFmtId="0" fontId="13" fillId="57" borderId="19" xfId="106" applyFont="1" applyFill="1" applyBorder="1" applyAlignment="1">
      <alignment horizontal="center" vertical="center"/>
      <protection/>
    </xf>
    <xf numFmtId="1" fontId="13" fillId="55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3" fontId="13" fillId="57" borderId="20" xfId="0" applyNumberFormat="1" applyFont="1" applyFill="1" applyBorder="1" applyAlignment="1">
      <alignment horizontal="center" vertical="center" wrapText="1"/>
    </xf>
    <xf numFmtId="164" fontId="14" fillId="55" borderId="19" xfId="0" applyNumberFormat="1" applyFont="1" applyFill="1" applyBorder="1" applyAlignment="1">
      <alignment horizontal="center" vertical="center" wrapText="1"/>
    </xf>
    <xf numFmtId="0" fontId="8" fillId="58" borderId="19" xfId="0" applyFont="1" applyFill="1" applyBorder="1" applyAlignment="1">
      <alignment horizontal="center" vertical="center"/>
    </xf>
    <xf numFmtId="164" fontId="8" fillId="58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59" borderId="19" xfId="0" applyFont="1" applyFill="1" applyBorder="1" applyAlignment="1">
      <alignment horizontal="center"/>
    </xf>
    <xf numFmtId="164" fontId="8" fillId="59" borderId="19" xfId="0" applyNumberFormat="1" applyFont="1" applyFill="1" applyBorder="1" applyAlignment="1">
      <alignment vertical="center"/>
    </xf>
    <xf numFmtId="44" fontId="18" fillId="55" borderId="19" xfId="144" applyFont="1" applyFill="1" applyBorder="1" applyAlignment="1">
      <alignment vertical="center" wrapText="1"/>
    </xf>
    <xf numFmtId="0" fontId="8" fillId="58" borderId="19" xfId="100" applyFont="1" applyFill="1" applyBorder="1" applyAlignment="1">
      <alignment horizontal="center" vertical="center" wrapText="1"/>
      <protection/>
    </xf>
    <xf numFmtId="44" fontId="18" fillId="55" borderId="19" xfId="144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58" borderId="19" xfId="0" applyFont="1" applyFill="1" applyBorder="1" applyAlignment="1">
      <alignment horizontal="center" vertical="center" wrapText="1"/>
    </xf>
    <xf numFmtId="0" fontId="18" fillId="58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6" fillId="58" borderId="19" xfId="0" applyFont="1" applyFill="1" applyBorder="1" applyAlignment="1">
      <alignment horizontal="center" vertical="center" wrapText="1"/>
    </xf>
    <xf numFmtId="0" fontId="0" fillId="57" borderId="0" xfId="0" applyFill="1" applyAlignment="1">
      <alignment/>
    </xf>
    <xf numFmtId="0" fontId="6" fillId="0" borderId="0" xfId="0" applyFont="1" applyAlignment="1">
      <alignment horizontal="left"/>
    </xf>
    <xf numFmtId="0" fontId="8" fillId="58" borderId="19" xfId="0" applyFont="1" applyFill="1" applyBorder="1" applyAlignment="1">
      <alignment horizontal="left" vertical="center"/>
    </xf>
    <xf numFmtId="0" fontId="8" fillId="59" borderId="1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58" borderId="19" xfId="0" applyFont="1" applyFill="1" applyBorder="1" applyAlignment="1">
      <alignment horizontal="center" vertical="center"/>
    </xf>
    <xf numFmtId="0" fontId="14" fillId="55" borderId="19" xfId="0" applyFont="1" applyFill="1" applyBorder="1" applyAlignment="1">
      <alignment horizontal="center" vertical="center" wrapText="1"/>
    </xf>
    <xf numFmtId="14" fontId="14" fillId="55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0" xfId="106">
      <alignment/>
      <protection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4" fontId="0" fillId="0" borderId="19" xfId="180" applyNumberFormat="1" applyFont="1" applyFill="1" applyBorder="1" applyAlignment="1">
      <alignment horizontal="right" vertical="center" wrapText="1"/>
    </xf>
    <xf numFmtId="49" fontId="24" fillId="0" borderId="19" xfId="0" applyNumberFormat="1" applyFont="1" applyFill="1" applyBorder="1" applyAlignment="1" quotePrefix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 quotePrefix="1">
      <alignment horizontal="center" vertical="center" wrapText="1"/>
    </xf>
    <xf numFmtId="164" fontId="0" fillId="0" borderId="19" xfId="0" applyNumberFormat="1" applyFont="1" applyFill="1" applyBorder="1" applyAlignment="1">
      <alignment vertical="center" wrapText="1"/>
    </xf>
    <xf numFmtId="44" fontId="18" fillId="59" borderId="19" xfId="149" applyFont="1" applyFill="1" applyBorder="1" applyAlignment="1">
      <alignment vertical="center" wrapText="1"/>
    </xf>
    <xf numFmtId="166" fontId="18" fillId="59" borderId="19" xfId="100" applyNumberFormat="1" applyFont="1" applyFill="1" applyBorder="1" applyAlignment="1">
      <alignment vertical="center" wrapText="1"/>
      <protection/>
    </xf>
    <xf numFmtId="166" fontId="18" fillId="59" borderId="19" xfId="100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19" xfId="0" applyFont="1" applyBorder="1" applyAlignment="1">
      <alignment horizontal="center"/>
    </xf>
    <xf numFmtId="0" fontId="0" fillId="55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106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9" xfId="106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Border="1" applyAlignment="1">
      <alignment wrapText="1"/>
    </xf>
    <xf numFmtId="164" fontId="0" fillId="0" borderId="19" xfId="0" applyNumberFormat="1" applyFont="1" applyFill="1" applyBorder="1" applyAlignment="1">
      <alignment horizontal="right" vertical="center" wrapText="1"/>
    </xf>
    <xf numFmtId="4" fontId="22" fillId="57" borderId="19" xfId="106" applyNumberFormat="1" applyFont="1" applyFill="1" applyBorder="1" applyAlignment="1">
      <alignment horizontal="center" vertical="center" wrapText="1"/>
      <protection/>
    </xf>
    <xf numFmtId="164" fontId="0" fillId="0" borderId="19" xfId="106" applyNumberFormat="1" applyFont="1" applyFill="1" applyBorder="1" applyAlignment="1">
      <alignment vertical="center" wrapText="1"/>
      <protection/>
    </xf>
    <xf numFmtId="44" fontId="13" fillId="0" borderId="19" xfId="133" applyFont="1" applyFill="1" applyBorder="1" applyAlignment="1">
      <alignment horizontal="center" vertical="center" wrapText="1"/>
    </xf>
    <xf numFmtId="0" fontId="14" fillId="55" borderId="19" xfId="100" applyNumberFormat="1" applyFont="1" applyFill="1" applyBorder="1" applyAlignment="1">
      <alignment horizontal="center" vertical="center" wrapText="1"/>
      <protection/>
    </xf>
    <xf numFmtId="0" fontId="0" fillId="0" borderId="19" xfId="106" applyFont="1" applyBorder="1" applyAlignment="1">
      <alignment horizontal="center" vertical="center" wrapText="1"/>
      <protection/>
    </xf>
    <xf numFmtId="49" fontId="30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/>
    </xf>
    <xf numFmtId="0" fontId="2" fillId="56" borderId="19" xfId="106" applyFont="1" applyFill="1" applyBorder="1" applyAlignment="1">
      <alignment horizontal="center" vertical="center" wrapText="1"/>
      <protection/>
    </xf>
    <xf numFmtId="44" fontId="2" fillId="56" borderId="19" xfId="106" applyNumberFormat="1" applyFont="1" applyFill="1" applyBorder="1" applyAlignment="1">
      <alignment horizontal="center" vertical="center" wrapText="1"/>
      <protection/>
    </xf>
    <xf numFmtId="0" fontId="0" fillId="0" borderId="19" xfId="106" applyFont="1" applyBorder="1" applyAlignment="1">
      <alignment horizontal="center"/>
      <protection/>
    </xf>
    <xf numFmtId="0" fontId="0" fillId="0" borderId="19" xfId="106" applyFont="1" applyFill="1" applyBorder="1" applyAlignment="1">
      <alignment vertical="center" wrapText="1"/>
      <protection/>
    </xf>
    <xf numFmtId="0" fontId="0" fillId="0" borderId="20" xfId="106" applyFont="1" applyFill="1" applyBorder="1" applyAlignment="1">
      <alignment horizontal="center" vertical="center" wrapText="1"/>
      <protection/>
    </xf>
    <xf numFmtId="49" fontId="5" fillId="0" borderId="19" xfId="106" applyNumberFormat="1" applyFont="1" applyBorder="1" applyAlignment="1">
      <alignment/>
      <protection/>
    </xf>
    <xf numFmtId="49" fontId="5" fillId="0" borderId="19" xfId="106" applyNumberFormat="1" applyFont="1" applyBorder="1" applyAlignment="1">
      <alignment horizontal="center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61" borderId="22" xfId="0" applyFont="1" applyFill="1" applyBorder="1" applyAlignment="1">
      <alignment horizontal="center" vertical="center"/>
    </xf>
    <xf numFmtId="0" fontId="13" fillId="61" borderId="22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167" fontId="2" fillId="13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46" borderId="22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vertical="center" wrapText="1"/>
    </xf>
    <xf numFmtId="0" fontId="0" fillId="49" borderId="22" xfId="0" applyFont="1" applyFill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1" fontId="13" fillId="46" borderId="22" xfId="0" applyNumberFormat="1" applyFont="1" applyFill="1" applyBorder="1" applyAlignment="1">
      <alignment horizontal="center" vertical="center"/>
    </xf>
    <xf numFmtId="0" fontId="13" fillId="46" borderId="22" xfId="0" applyFont="1" applyFill="1" applyBorder="1" applyAlignment="1">
      <alignment vertical="center"/>
    </xf>
    <xf numFmtId="0" fontId="13" fillId="46" borderId="22" xfId="0" applyFont="1" applyFill="1" applyBorder="1" applyAlignment="1">
      <alignment horizontal="center" vertical="center"/>
    </xf>
    <xf numFmtId="1" fontId="13" fillId="61" borderId="22" xfId="0" applyNumberFormat="1" applyFont="1" applyFill="1" applyBorder="1" applyAlignment="1">
      <alignment horizontal="center" vertical="center" wrapText="1"/>
    </xf>
    <xf numFmtId="44" fontId="18" fillId="49" borderId="22" xfId="144" applyFont="1" applyFill="1" applyBorder="1" applyAlignment="1" applyProtection="1">
      <alignment vertical="center" wrapText="1"/>
      <protection/>
    </xf>
    <xf numFmtId="166" fontId="18" fillId="49" borderId="22" xfId="100" applyNumberFormat="1" applyFont="1" applyFill="1" applyBorder="1" applyAlignment="1">
      <alignment vertical="center" wrapText="1"/>
      <protection/>
    </xf>
    <xf numFmtId="166" fontId="18" fillId="49" borderId="22" xfId="100" applyNumberFormat="1" applyFont="1" applyFill="1" applyBorder="1" applyAlignment="1">
      <alignment horizontal="center" vertical="center" wrapText="1"/>
      <protection/>
    </xf>
    <xf numFmtId="0" fontId="5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19" fillId="62" borderId="22" xfId="0" applyFont="1" applyFill="1" applyBorder="1" applyAlignment="1">
      <alignment horizontal="center" vertical="center" wrapText="1"/>
    </xf>
    <xf numFmtId="172" fontId="19" fillId="62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63" borderId="22" xfId="0" applyFont="1" applyFill="1" applyBorder="1" applyAlignment="1">
      <alignment horizontal="center" vertical="center" wrapText="1"/>
    </xf>
    <xf numFmtId="0" fontId="19" fillId="63" borderId="22" xfId="0" applyFont="1" applyFill="1" applyBorder="1" applyAlignment="1">
      <alignment vertical="center" wrapText="1"/>
    </xf>
    <xf numFmtId="0" fontId="5" fillId="64" borderId="22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1" fontId="0" fillId="63" borderId="22" xfId="0" applyNumberFormat="1" applyFont="1" applyFill="1" applyBorder="1" applyAlignment="1">
      <alignment horizontal="center" vertical="center"/>
    </xf>
    <xf numFmtId="0" fontId="0" fillId="63" borderId="22" xfId="0" applyFont="1" applyFill="1" applyBorder="1" applyAlignment="1">
      <alignment vertical="center"/>
    </xf>
    <xf numFmtId="0" fontId="0" fillId="63" borderId="22" xfId="0" applyFont="1" applyFill="1" applyBorder="1" applyAlignment="1">
      <alignment horizontal="center" vertical="center"/>
    </xf>
    <xf numFmtId="0" fontId="0" fillId="65" borderId="22" xfId="0" applyFont="1" applyFill="1" applyBorder="1" applyAlignment="1">
      <alignment horizontal="center" vertical="center" wrapText="1"/>
    </xf>
    <xf numFmtId="173" fontId="0" fillId="0" borderId="22" xfId="0" applyNumberFormat="1" applyFont="1" applyBorder="1" applyAlignment="1">
      <alignment horizontal="center" vertical="center" wrapText="1"/>
    </xf>
    <xf numFmtId="172" fontId="0" fillId="0" borderId="22" xfId="78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53" fillId="65" borderId="22" xfId="0" applyFont="1" applyFill="1" applyBorder="1" applyAlignment="1">
      <alignment horizontal="center" vertical="center" wrapText="1"/>
    </xf>
    <xf numFmtId="0" fontId="2" fillId="62" borderId="19" xfId="0" applyFont="1" applyFill="1" applyBorder="1" applyAlignment="1">
      <alignment horizontal="center" vertical="center" wrapText="1"/>
    </xf>
    <xf numFmtId="168" fontId="2" fillId="62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66" borderId="19" xfId="0" applyFont="1" applyFill="1" applyBorder="1" applyAlignment="1">
      <alignment horizontal="center" vertical="center" wrapText="1"/>
    </xf>
    <xf numFmtId="0" fontId="2" fillId="66" borderId="19" xfId="0" applyFont="1" applyFill="1" applyBorder="1" applyAlignment="1">
      <alignment vertical="center" wrapText="1"/>
    </xf>
    <xf numFmtId="0" fontId="0" fillId="67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168" fontId="0" fillId="0" borderId="19" xfId="0" applyNumberFormat="1" applyBorder="1" applyAlignment="1">
      <alignment/>
    </xf>
    <xf numFmtId="1" fontId="13" fillId="66" borderId="19" xfId="0" applyNumberFormat="1" applyFont="1" applyFill="1" applyBorder="1" applyAlignment="1">
      <alignment horizontal="center" vertical="center"/>
    </xf>
    <xf numFmtId="0" fontId="13" fillId="66" borderId="19" xfId="0" applyFont="1" applyFill="1" applyBorder="1" applyAlignment="1">
      <alignment vertical="center"/>
    </xf>
    <xf numFmtId="0" fontId="13" fillId="66" borderId="19" xfId="0" applyFont="1" applyFill="1" applyBorder="1" applyAlignment="1">
      <alignment horizontal="center" vertical="center"/>
    </xf>
    <xf numFmtId="0" fontId="18" fillId="64" borderId="19" xfId="0" applyFont="1" applyFill="1" applyBorder="1" applyAlignment="1" applyProtection="1">
      <alignment vertical="center" wrapText="1"/>
      <protection/>
    </xf>
    <xf numFmtId="176" fontId="18" fillId="64" borderId="19" xfId="0" applyNumberFormat="1" applyFont="1" applyFill="1" applyBorder="1" applyAlignment="1">
      <alignment vertical="center" wrapText="1"/>
    </xf>
    <xf numFmtId="176" fontId="18" fillId="64" borderId="19" xfId="0" applyNumberFormat="1" applyFont="1" applyFill="1" applyBorder="1" applyAlignment="1">
      <alignment horizontal="center" vertical="center" wrapText="1"/>
    </xf>
    <xf numFmtId="0" fontId="14" fillId="55" borderId="0" xfId="100" applyNumberFormat="1" applyFont="1" applyFill="1" applyBorder="1" applyAlignment="1">
      <alignment horizontal="center" vertical="center" wrapText="1"/>
      <protection/>
    </xf>
    <xf numFmtId="172" fontId="53" fillId="64" borderId="22" xfId="79" applyFont="1" applyFill="1" applyBorder="1" applyAlignment="1" applyProtection="1">
      <alignment vertical="center" wrapText="1"/>
      <protection/>
    </xf>
    <xf numFmtId="177" fontId="53" fillId="64" borderId="22" xfId="75" applyNumberFormat="1" applyFont="1" applyFill="1" applyBorder="1" applyAlignment="1">
      <alignment vertical="center" wrapText="1"/>
      <protection/>
    </xf>
    <xf numFmtId="177" fontId="53" fillId="64" borderId="22" xfId="75" applyNumberFormat="1" applyFont="1" applyFill="1" applyBorder="1" applyAlignment="1">
      <alignment horizontal="center" vertical="center" wrapText="1"/>
      <protection/>
    </xf>
    <xf numFmtId="172" fontId="53" fillId="63" borderId="22" xfId="79" applyFont="1" applyFill="1" applyBorder="1" applyAlignment="1" applyProtection="1">
      <alignment vertical="center" wrapText="1"/>
      <protection/>
    </xf>
    <xf numFmtId="172" fontId="53" fillId="63" borderId="22" xfId="79" applyFont="1" applyFill="1" applyBorder="1" applyAlignment="1" applyProtection="1">
      <alignment horizontal="center" vertical="center" wrapText="1"/>
      <protection/>
    </xf>
    <xf numFmtId="178" fontId="19" fillId="62" borderId="22" xfId="73" applyFont="1" applyFill="1" applyBorder="1" applyAlignment="1">
      <alignment horizontal="center" vertical="center" wrapText="1"/>
      <protection/>
    </xf>
    <xf numFmtId="179" fontId="19" fillId="62" borderId="22" xfId="73" applyNumberFormat="1" applyFont="1" applyFill="1" applyBorder="1" applyAlignment="1">
      <alignment horizontal="center" vertical="center" wrapText="1"/>
      <protection/>
    </xf>
    <xf numFmtId="178" fontId="5" fillId="0" borderId="22" xfId="73" applyFont="1" applyFill="1" applyBorder="1" applyAlignment="1">
      <alignment horizontal="center" vertical="center" wrapText="1"/>
      <protection/>
    </xf>
    <xf numFmtId="178" fontId="5" fillId="0" borderId="22" xfId="73" applyFont="1" applyFill="1" applyBorder="1" applyAlignment="1">
      <alignment vertical="center" wrapText="1"/>
      <protection/>
    </xf>
    <xf numFmtId="178" fontId="5" fillId="63" borderId="22" xfId="73" applyFont="1" applyFill="1" applyBorder="1" applyAlignment="1">
      <alignment horizontal="center" vertical="center" wrapText="1"/>
      <protection/>
    </xf>
    <xf numFmtId="178" fontId="19" fillId="63" borderId="22" xfId="73" applyFont="1" applyFill="1" applyBorder="1" applyAlignment="1">
      <alignment vertical="center" wrapText="1"/>
      <protection/>
    </xf>
    <xf numFmtId="178" fontId="5" fillId="64" borderId="22" xfId="73" applyFont="1" applyFill="1" applyBorder="1" applyAlignment="1">
      <alignment vertical="center" wrapText="1"/>
      <protection/>
    </xf>
    <xf numFmtId="178" fontId="79" fillId="0" borderId="22" xfId="73" applyBorder="1" applyAlignment="1">
      <alignment horizontal="left" vertical="center" wrapText="1"/>
      <protection/>
    </xf>
    <xf numFmtId="178" fontId="79" fillId="0" borderId="22" xfId="73" applyBorder="1" applyAlignment="1">
      <alignment horizontal="center"/>
      <protection/>
    </xf>
    <xf numFmtId="179" fontId="79" fillId="0" borderId="22" xfId="73" applyNumberFormat="1" applyBorder="1">
      <alignment/>
      <protection/>
    </xf>
    <xf numFmtId="181" fontId="0" fillId="63" borderId="22" xfId="73" applyNumberFormat="1" applyFont="1" applyFill="1" applyBorder="1" applyAlignment="1">
      <alignment horizontal="center" vertical="center"/>
      <protection/>
    </xf>
    <xf numFmtId="178" fontId="0" fillId="63" borderId="22" xfId="73" applyFont="1" applyFill="1" applyBorder="1" applyAlignment="1">
      <alignment vertical="center"/>
      <protection/>
    </xf>
    <xf numFmtId="178" fontId="0" fillId="63" borderId="22" xfId="73" applyFont="1" applyFill="1" applyBorder="1" applyAlignment="1">
      <alignment horizontal="center" vertical="center"/>
      <protection/>
    </xf>
    <xf numFmtId="178" fontId="53" fillId="65" borderId="22" xfId="73" applyFont="1" applyFill="1" applyBorder="1" applyAlignment="1">
      <alignment horizontal="center" vertical="center" wrapText="1"/>
      <protection/>
    </xf>
    <xf numFmtId="164" fontId="23" fillId="57" borderId="19" xfId="0" applyNumberFormat="1" applyFont="1" applyFill="1" applyBorder="1" applyAlignment="1">
      <alignment horizontal="right" vertical="center" wrapText="1"/>
    </xf>
    <xf numFmtId="164" fontId="6" fillId="59" borderId="19" xfId="0" applyNumberFormat="1" applyFont="1" applyFill="1" applyBorder="1" applyAlignment="1">
      <alignment horizontal="right" vertical="center"/>
    </xf>
    <xf numFmtId="164" fontId="0" fillId="0" borderId="19" xfId="0" applyNumberFormat="1" applyFont="1" applyBorder="1" applyAlignment="1" applyProtection="1">
      <alignment horizontal="right" vertical="center" wrapText="1"/>
      <protection/>
    </xf>
    <xf numFmtId="164" fontId="2" fillId="66" borderId="19" xfId="131" applyNumberFormat="1" applyFont="1" applyFill="1" applyBorder="1" applyAlignment="1" applyProtection="1">
      <alignment vertical="center" wrapText="1"/>
      <protection/>
    </xf>
    <xf numFmtId="164" fontId="5" fillId="0" borderId="19" xfId="106" applyNumberFormat="1" applyFont="1" applyBorder="1" applyAlignment="1">
      <alignment/>
      <protection/>
    </xf>
    <xf numFmtId="164" fontId="2" fillId="55" borderId="19" xfId="0" applyNumberFormat="1" applyFont="1" applyFill="1" applyBorder="1" applyAlignment="1">
      <alignment horizontal="right" vertical="center" wrapText="1"/>
    </xf>
    <xf numFmtId="164" fontId="0" fillId="0" borderId="19" xfId="0" applyNumberFormat="1" applyBorder="1" applyAlignment="1">
      <alignment/>
    </xf>
    <xf numFmtId="164" fontId="2" fillId="46" borderId="22" xfId="131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Border="1" applyAlignment="1">
      <alignment/>
    </xf>
    <xf numFmtId="164" fontId="5" fillId="0" borderId="22" xfId="0" applyNumberFormat="1" applyFont="1" applyBorder="1" applyAlignment="1">
      <alignment horizontal="right" vertical="center" wrapText="1"/>
    </xf>
    <xf numFmtId="164" fontId="19" fillId="63" borderId="22" xfId="71" applyNumberFormat="1" applyFont="1" applyFill="1" applyBorder="1" applyAlignment="1" applyProtection="1">
      <alignment vertical="center" wrapText="1"/>
      <protection/>
    </xf>
    <xf numFmtId="7" fontId="0" fillId="0" borderId="19" xfId="106" applyNumberFormat="1" applyFont="1" applyFill="1" applyBorder="1" applyAlignment="1">
      <alignment horizontal="right" vertical="center" wrapText="1"/>
      <protection/>
    </xf>
    <xf numFmtId="164" fontId="0" fillId="0" borderId="19" xfId="0" applyNumberFormat="1" applyFont="1" applyBorder="1" applyAlignment="1">
      <alignment horizontal="right" vertical="center" wrapText="1"/>
    </xf>
    <xf numFmtId="164" fontId="19" fillId="63" borderId="22" xfId="71" applyNumberFormat="1" applyFont="1" applyFill="1" applyBorder="1" applyAlignment="1" applyProtection="1">
      <alignment horizontal="right" vertical="center" wrapText="1"/>
      <protection/>
    </xf>
    <xf numFmtId="7" fontId="23" fillId="57" borderId="19" xfId="0" applyNumberFormat="1" applyFont="1" applyFill="1" applyBorder="1" applyAlignment="1">
      <alignment horizontal="right" vertical="center" wrapText="1"/>
    </xf>
    <xf numFmtId="7" fontId="6" fillId="59" borderId="19" xfId="0" applyNumberFormat="1" applyFont="1" applyFill="1" applyBorder="1" applyAlignment="1">
      <alignment horizontal="right" vertical="center"/>
    </xf>
    <xf numFmtId="164" fontId="13" fillId="57" borderId="19" xfId="0" applyNumberFormat="1" applyFont="1" applyFill="1" applyBorder="1" applyAlignment="1">
      <alignment horizontal="center" vertical="center" wrapText="1"/>
    </xf>
    <xf numFmtId="164" fontId="13" fillId="59" borderId="19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65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64" fontId="13" fillId="46" borderId="22" xfId="0" applyNumberFormat="1" applyFont="1" applyFill="1" applyBorder="1" applyAlignment="1">
      <alignment horizontal="right" vertical="center"/>
    </xf>
    <xf numFmtId="164" fontId="13" fillId="66" borderId="19" xfId="0" applyNumberFormat="1" applyFont="1" applyFill="1" applyBorder="1" applyAlignment="1">
      <alignment horizontal="right" vertical="center"/>
    </xf>
    <xf numFmtId="164" fontId="13" fillId="55" borderId="19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 wrapText="1"/>
    </xf>
    <xf numFmtId="164" fontId="14" fillId="57" borderId="19" xfId="0" applyNumberFormat="1" applyFont="1" applyFill="1" applyBorder="1" applyAlignment="1">
      <alignment horizontal="right" vertical="center" wrapText="1"/>
    </xf>
    <xf numFmtId="0" fontId="14" fillId="57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4" fontId="14" fillId="55" borderId="19" xfId="144" applyNumberFormat="1" applyFont="1" applyFill="1" applyBorder="1" applyAlignment="1">
      <alignment vertical="center" wrapText="1"/>
    </xf>
    <xf numFmtId="164" fontId="18" fillId="49" borderId="22" xfId="100" applyNumberFormat="1" applyFont="1" applyFill="1" applyBorder="1" applyAlignment="1">
      <alignment vertical="center" wrapText="1"/>
      <protection/>
    </xf>
    <xf numFmtId="164" fontId="53" fillId="64" borderId="22" xfId="75" applyNumberFormat="1" applyFont="1" applyFill="1" applyBorder="1" applyAlignment="1">
      <alignment vertical="center" wrapText="1"/>
      <protection/>
    </xf>
    <xf numFmtId="164" fontId="21" fillId="63" borderId="22" xfId="79" applyNumberFormat="1" applyFont="1" applyFill="1" applyBorder="1" applyAlignment="1" applyProtection="1">
      <alignment vertical="center" wrapText="1"/>
      <protection/>
    </xf>
    <xf numFmtId="164" fontId="18" fillId="64" borderId="19" xfId="0" applyNumberFormat="1" applyFont="1" applyFill="1" applyBorder="1" applyAlignment="1">
      <alignment vertical="center" wrapText="1"/>
    </xf>
    <xf numFmtId="164" fontId="14" fillId="55" borderId="24" xfId="144" applyNumberFormat="1" applyFont="1" applyFill="1" applyBorder="1" applyAlignment="1">
      <alignment vertical="center" wrapText="1"/>
    </xf>
    <xf numFmtId="176" fontId="18" fillId="61" borderId="25" xfId="0" applyNumberFormat="1" applyFont="1" applyFill="1" applyBorder="1" applyAlignment="1">
      <alignment vertical="center" wrapText="1"/>
    </xf>
    <xf numFmtId="44" fontId="18" fillId="55" borderId="26" xfId="144" applyFont="1" applyFill="1" applyBorder="1" applyAlignment="1">
      <alignment horizontal="center" vertical="center" wrapText="1"/>
    </xf>
    <xf numFmtId="172" fontId="53" fillId="63" borderId="27" xfId="79" applyFont="1" applyFill="1" applyBorder="1" applyAlignment="1" applyProtection="1">
      <alignment horizontal="center" vertical="center" wrapText="1"/>
      <protection/>
    </xf>
    <xf numFmtId="164" fontId="0" fillId="63" borderId="22" xfId="0" applyNumberFormat="1" applyFont="1" applyFill="1" applyBorder="1" applyAlignment="1">
      <alignment horizontal="right" vertical="center"/>
    </xf>
    <xf numFmtId="164" fontId="0" fillId="63" borderId="22" xfId="73" applyNumberFormat="1" applyFont="1" applyFill="1" applyBorder="1" applyAlignment="1">
      <alignment horizontal="right" vertical="center"/>
      <protection/>
    </xf>
    <xf numFmtId="164" fontId="54" fillId="0" borderId="19" xfId="68" applyNumberFormat="1" applyFont="1" applyFill="1" applyBorder="1" applyAlignment="1">
      <alignment horizontal="right" vertical="center" wrapText="1"/>
    </xf>
    <xf numFmtId="0" fontId="98" fillId="54" borderId="0" xfId="204" applyAlignment="1">
      <alignment horizontal="center"/>
    </xf>
    <xf numFmtId="164" fontId="0" fillId="0" borderId="0" xfId="0" applyNumberFormat="1" applyFont="1" applyAlignment="1">
      <alignment horizontal="right" wrapText="1"/>
    </xf>
    <xf numFmtId="0" fontId="0" fillId="0" borderId="0" xfId="0" applyFont="1" applyFill="1" applyAlignment="1">
      <alignment vertical="center"/>
    </xf>
    <xf numFmtId="169" fontId="0" fillId="0" borderId="0" xfId="0" applyNumberFormat="1" applyAlignment="1">
      <alignment/>
    </xf>
    <xf numFmtId="169" fontId="2" fillId="66" borderId="19" xfId="141" applyNumberFormat="1" applyFont="1" applyFill="1" applyBorder="1" applyAlignment="1" applyProtection="1">
      <alignment vertical="center" wrapText="1"/>
      <protection/>
    </xf>
    <xf numFmtId="169" fontId="0" fillId="0" borderId="19" xfId="122" applyNumberFormat="1" applyFont="1" applyBorder="1" applyAlignment="1" applyProtection="1">
      <alignment horizontal="right" vertical="center" wrapText="1"/>
      <protection/>
    </xf>
    <xf numFmtId="175" fontId="2" fillId="66" borderId="19" xfId="141" applyNumberFormat="1" applyFont="1" applyFill="1" applyBorder="1" applyAlignment="1" applyProtection="1">
      <alignment vertical="center" wrapText="1"/>
      <protection/>
    </xf>
    <xf numFmtId="164" fontId="14" fillId="61" borderId="25" xfId="0" applyNumberFormat="1" applyFont="1" applyFill="1" applyBorder="1" applyAlignment="1">
      <alignment vertical="center" wrapText="1"/>
    </xf>
    <xf numFmtId="164" fontId="14" fillId="0" borderId="19" xfId="0" applyNumberFormat="1" applyFont="1" applyBorder="1" applyAlignment="1">
      <alignment horizontal="right" vertical="center" wrapText="1"/>
    </xf>
    <xf numFmtId="4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178" fontId="53" fillId="0" borderId="22" xfId="73" applyFont="1" applyBorder="1" applyAlignment="1">
      <alignment horizontal="right" vertical="center" wrapText="1"/>
      <protection/>
    </xf>
    <xf numFmtId="178" fontId="53" fillId="0" borderId="22" xfId="73" applyFont="1" applyBorder="1" applyAlignment="1">
      <alignment horizontal="left" vertical="center" wrapText="1"/>
      <protection/>
    </xf>
    <xf numFmtId="178" fontId="53" fillId="0" borderId="22" xfId="73" applyFont="1" applyBorder="1" applyAlignment="1">
      <alignment horizontal="center" vertical="center" wrapText="1"/>
      <protection/>
    </xf>
    <xf numFmtId="44" fontId="18" fillId="0" borderId="19" xfId="0" applyNumberFormat="1" applyFont="1" applyBorder="1" applyAlignment="1">
      <alignment vertical="center" wrapText="1"/>
    </xf>
    <xf numFmtId="44" fontId="18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 horizontal="center"/>
    </xf>
    <xf numFmtId="0" fontId="0" fillId="0" borderId="19" xfId="106" applyFont="1" applyBorder="1" applyAlignment="1">
      <alignment wrapText="1"/>
      <protection/>
    </xf>
    <xf numFmtId="44" fontId="0" fillId="0" borderId="19" xfId="144" applyNumberFormat="1" applyFont="1" applyFill="1" applyBorder="1" applyAlignment="1">
      <alignment horizontal="right" vertical="center" wrapText="1"/>
    </xf>
    <xf numFmtId="0" fontId="18" fillId="0" borderId="19" xfId="100" applyFont="1" applyFill="1" applyBorder="1" applyAlignment="1">
      <alignment horizontal="center" vertical="center" wrapText="1"/>
      <protection/>
    </xf>
    <xf numFmtId="0" fontId="18" fillId="0" borderId="28" xfId="100" applyFont="1" applyFill="1" applyBorder="1" applyAlignment="1">
      <alignment horizontal="left" vertical="center" wrapText="1"/>
      <protection/>
    </xf>
    <xf numFmtId="0" fontId="18" fillId="0" borderId="28" xfId="100" applyFont="1" applyFill="1" applyBorder="1" applyAlignment="1">
      <alignment horizontal="center" vertical="center" wrapText="1"/>
      <protection/>
    </xf>
    <xf numFmtId="166" fontId="18" fillId="61" borderId="28" xfId="114" applyNumberFormat="1" applyFont="1" applyFill="1" applyBorder="1" applyAlignment="1">
      <alignment horizontal="right" vertical="center" wrapText="1"/>
      <protection/>
    </xf>
    <xf numFmtId="166" fontId="18" fillId="61" borderId="28" xfId="100" applyNumberFormat="1" applyFont="1" applyFill="1" applyBorder="1" applyAlignment="1">
      <alignment horizontal="right" vertical="center" wrapText="1"/>
      <protection/>
    </xf>
    <xf numFmtId="166" fontId="18" fillId="0" borderId="28" xfId="100" applyNumberFormat="1" applyFont="1" applyFill="1" applyBorder="1" applyAlignment="1">
      <alignment vertical="center" wrapText="1"/>
      <protection/>
    </xf>
    <xf numFmtId="166" fontId="18" fillId="0" borderId="28" xfId="100" applyNumberFormat="1" applyFont="1" applyFill="1" applyBorder="1" applyAlignment="1">
      <alignment horizontal="center" vertical="center" wrapText="1"/>
      <protection/>
    </xf>
    <xf numFmtId="0" fontId="18" fillId="0" borderId="19" xfId="100" applyFont="1" applyFill="1" applyBorder="1" applyAlignment="1">
      <alignment horizontal="left" vertical="center" wrapText="1"/>
      <protection/>
    </xf>
    <xf numFmtId="166" fontId="18" fillId="61" borderId="19" xfId="100" applyNumberFormat="1" applyFont="1" applyFill="1" applyBorder="1" applyAlignment="1">
      <alignment horizontal="right" vertical="center" wrapText="1"/>
      <protection/>
    </xf>
    <xf numFmtId="166" fontId="18" fillId="0" borderId="19" xfId="100" applyNumberFormat="1" applyFont="1" applyFill="1" applyBorder="1" applyAlignment="1">
      <alignment vertical="center" wrapText="1"/>
      <protection/>
    </xf>
    <xf numFmtId="166" fontId="18" fillId="0" borderId="19" xfId="100" applyNumberFormat="1" applyFont="1" applyFill="1" applyBorder="1" applyAlignment="1">
      <alignment horizontal="center" vertical="center" wrapText="1"/>
      <protection/>
    </xf>
    <xf numFmtId="44" fontId="0" fillId="0" borderId="29" xfId="0" applyNumberFormat="1" applyFont="1" applyFill="1" applyBorder="1" applyAlignment="1">
      <alignment horizontal="right" vertical="center" wrapText="1"/>
    </xf>
    <xf numFmtId="49" fontId="30" fillId="0" borderId="19" xfId="106" applyNumberFormat="1" applyFont="1" applyBorder="1" applyAlignment="1">
      <alignment/>
      <protection/>
    </xf>
    <xf numFmtId="49" fontId="30" fillId="0" borderId="19" xfId="106" applyNumberFormat="1" applyFont="1" applyBorder="1" applyAlignment="1">
      <alignment horizontal="center"/>
      <protection/>
    </xf>
    <xf numFmtId="0" fontId="0" fillId="0" borderId="19" xfId="106" applyBorder="1" applyAlignment="1">
      <alignment horizontal="center"/>
      <protection/>
    </xf>
    <xf numFmtId="0" fontId="0" fillId="0" borderId="19" xfId="106" applyBorder="1" applyAlignment="1">
      <alignment horizontal="left" vertical="center" wrapText="1"/>
      <protection/>
    </xf>
    <xf numFmtId="44" fontId="0" fillId="0" borderId="19" xfId="106" applyNumberFormat="1" applyBorder="1">
      <alignment/>
      <protection/>
    </xf>
    <xf numFmtId="0" fontId="18" fillId="0" borderId="19" xfId="106" applyFont="1" applyBorder="1" applyAlignment="1">
      <alignment horizontal="right" vertical="center" wrapText="1"/>
      <protection/>
    </xf>
    <xf numFmtId="0" fontId="18" fillId="0" borderId="19" xfId="106" applyFont="1" applyBorder="1" applyAlignment="1">
      <alignment horizontal="right"/>
      <protection/>
    </xf>
    <xf numFmtId="185" fontId="0" fillId="0" borderId="22" xfId="0" applyNumberFormat="1" applyFont="1" applyFill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0" fillId="0" borderId="23" xfId="106" applyFont="1" applyFill="1" applyBorder="1" applyAlignment="1">
      <alignment horizontal="center" vertical="center" wrapText="1"/>
      <protection/>
    </xf>
    <xf numFmtId="0" fontId="0" fillId="0" borderId="22" xfId="106" applyFont="1" applyFill="1" applyBorder="1" applyAlignment="1">
      <alignment horizontal="left" vertical="center"/>
      <protection/>
    </xf>
    <xf numFmtId="0" fontId="0" fillId="0" borderId="22" xfId="106" applyFont="1" applyFill="1" applyBorder="1" applyAlignment="1">
      <alignment horizontal="center" vertical="center" wrapText="1"/>
      <protection/>
    </xf>
    <xf numFmtId="167" fontId="0" fillId="0" borderId="22" xfId="184" applyNumberFormat="1" applyFont="1" applyFill="1" applyBorder="1" applyAlignment="1" applyProtection="1">
      <alignment horizontal="right" vertical="center" wrapText="1"/>
      <protection/>
    </xf>
    <xf numFmtId="0" fontId="0" fillId="0" borderId="22" xfId="106" applyFont="1" applyFill="1" applyBorder="1" applyAlignment="1">
      <alignment vertical="center" wrapText="1"/>
      <protection/>
    </xf>
    <xf numFmtId="167" fontId="0" fillId="0" borderId="22" xfId="106" applyNumberFormat="1" applyFont="1" applyFill="1" applyBorder="1" applyAlignment="1">
      <alignment horizontal="right" vertical="center" wrapText="1"/>
      <protection/>
    </xf>
    <xf numFmtId="0" fontId="0" fillId="0" borderId="22" xfId="106" applyFont="1" applyBorder="1" applyAlignment="1">
      <alignment horizontal="center"/>
      <protection/>
    </xf>
    <xf numFmtId="0" fontId="18" fillId="0" borderId="23" xfId="101" applyFont="1" applyFill="1" applyBorder="1" applyAlignment="1">
      <alignment horizontal="left" vertical="center" wrapText="1"/>
      <protection/>
    </xf>
    <xf numFmtId="0" fontId="18" fillId="0" borderId="23" xfId="101" applyFont="1" applyFill="1" applyBorder="1" applyAlignment="1">
      <alignment horizontal="center" vertical="center" wrapText="1"/>
      <protection/>
    </xf>
    <xf numFmtId="166" fontId="18" fillId="61" borderId="23" xfId="114" applyNumberFormat="1" applyFont="1" applyFill="1" applyBorder="1" applyAlignment="1">
      <alignment horizontal="right" vertical="center" wrapText="1"/>
      <protection/>
    </xf>
    <xf numFmtId="166" fontId="18" fillId="61" borderId="23" xfId="101" applyNumberFormat="1" applyFont="1" applyFill="1" applyBorder="1" applyAlignment="1">
      <alignment horizontal="right" vertical="center" wrapText="1"/>
      <protection/>
    </xf>
    <xf numFmtId="167" fontId="18" fillId="0" borderId="23" xfId="151" applyFont="1" applyFill="1" applyBorder="1" applyAlignment="1" applyProtection="1">
      <alignment vertical="center" wrapText="1"/>
      <protection/>
    </xf>
    <xf numFmtId="166" fontId="18" fillId="0" borderId="23" xfId="101" applyNumberFormat="1" applyFont="1" applyFill="1" applyBorder="1" applyAlignment="1">
      <alignment vertical="center" wrapText="1"/>
      <protection/>
    </xf>
    <xf numFmtId="166" fontId="18" fillId="0" borderId="23" xfId="101" applyNumberFormat="1" applyFont="1" applyFill="1" applyBorder="1" applyAlignment="1">
      <alignment horizontal="center" vertical="center" wrapText="1"/>
      <protection/>
    </xf>
    <xf numFmtId="164" fontId="0" fillId="0" borderId="19" xfId="106" applyNumberFormat="1" applyFont="1" applyBorder="1" applyAlignment="1">
      <alignment horizontal="right" vertical="center" wrapText="1"/>
      <protection/>
    </xf>
    <xf numFmtId="0" fontId="0" fillId="0" borderId="20" xfId="106" applyFont="1" applyBorder="1" applyAlignment="1">
      <alignment horizontal="center" vertical="center" wrapText="1"/>
      <protection/>
    </xf>
    <xf numFmtId="0" fontId="0" fillId="0" borderId="19" xfId="106" applyFont="1" applyBorder="1" applyAlignment="1">
      <alignment vertical="center" wrapText="1"/>
      <protection/>
    </xf>
    <xf numFmtId="171" fontId="13" fillId="0" borderId="19" xfId="0" applyNumberFormat="1" applyFont="1" applyBorder="1" applyAlignment="1">
      <alignment horizontal="center" vertical="center" wrapText="1"/>
    </xf>
    <xf numFmtId="171" fontId="13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71" fontId="13" fillId="0" borderId="20" xfId="0" applyNumberFormat="1" applyFont="1" applyBorder="1" applyAlignment="1">
      <alignment horizontal="center" vertical="center" wrapText="1"/>
    </xf>
    <xf numFmtId="171" fontId="8" fillId="0" borderId="20" xfId="0" applyNumberFormat="1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 applyProtection="1">
      <alignment vertical="center" wrapText="1"/>
      <protection/>
    </xf>
    <xf numFmtId="176" fontId="18" fillId="0" borderId="20" xfId="0" applyNumberFormat="1" applyFont="1" applyBorder="1" applyAlignment="1">
      <alignment vertical="center" wrapText="1"/>
    </xf>
    <xf numFmtId="176" fontId="18" fillId="0" borderId="0" xfId="0" applyNumberFormat="1" applyFont="1" applyAlignment="1">
      <alignment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69" fontId="0" fillId="0" borderId="19" xfId="0" applyNumberFormat="1" applyFont="1" applyBorder="1" applyAlignment="1">
      <alignment horizontal="right" vertical="center" wrapText="1"/>
    </xf>
    <xf numFmtId="169" fontId="0" fillId="0" borderId="19" xfId="0" applyNumberFormat="1" applyFont="1" applyBorder="1" applyAlignment="1">
      <alignment vertical="center" wrapText="1"/>
    </xf>
    <xf numFmtId="8" fontId="0" fillId="0" borderId="19" xfId="18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/>
    </xf>
    <xf numFmtId="0" fontId="13" fillId="68" borderId="19" xfId="0" applyFont="1" applyFill="1" applyBorder="1" applyAlignment="1">
      <alignment horizontal="center" vertical="center" wrapText="1"/>
    </xf>
    <xf numFmtId="1" fontId="13" fillId="68" borderId="19" xfId="0" applyNumberFormat="1" applyFont="1" applyFill="1" applyBorder="1" applyAlignment="1">
      <alignment horizontal="center" vertical="center" wrapText="1"/>
    </xf>
    <xf numFmtId="0" fontId="13" fillId="68" borderId="20" xfId="0" applyFont="1" applyFill="1" applyBorder="1" applyAlignment="1">
      <alignment horizontal="center" vertical="center" wrapText="1"/>
    </xf>
    <xf numFmtId="0" fontId="50" fillId="57" borderId="19" xfId="0" applyFont="1" applyFill="1" applyBorder="1" applyAlignment="1">
      <alignment horizontal="center" vertical="center" wrapText="1"/>
    </xf>
    <xf numFmtId="0" fontId="0" fillId="57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44" fontId="0" fillId="0" borderId="20" xfId="0" applyNumberFormat="1" applyFont="1" applyFill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/>
    </xf>
    <xf numFmtId="8" fontId="0" fillId="0" borderId="19" xfId="0" applyNumberFormat="1" applyFont="1" applyFill="1" applyBorder="1" applyAlignment="1">
      <alignment horizontal="right" vertical="center" wrapText="1"/>
    </xf>
    <xf numFmtId="44" fontId="18" fillId="0" borderId="28" xfId="144" applyFont="1" applyFill="1" applyBorder="1" applyAlignment="1">
      <alignment vertical="center" wrapText="1"/>
    </xf>
    <xf numFmtId="166" fontId="18" fillId="61" borderId="19" xfId="114" applyNumberFormat="1" applyFont="1" applyFill="1" applyBorder="1" applyAlignment="1">
      <alignment horizontal="right" vertical="center" wrapText="1"/>
      <protection/>
    </xf>
    <xf numFmtId="44" fontId="18" fillId="0" borderId="19" xfId="144" applyFont="1" applyFill="1" applyBorder="1" applyAlignment="1">
      <alignment vertical="center" wrapText="1"/>
    </xf>
    <xf numFmtId="178" fontId="99" fillId="0" borderId="30" xfId="107" applyFont="1" applyFill="1" applyBorder="1" applyAlignment="1">
      <alignment vertical="center" wrapText="1"/>
      <protection/>
    </xf>
    <xf numFmtId="0" fontId="13" fillId="38" borderId="19" xfId="0" applyFont="1" applyFill="1" applyBorder="1" applyAlignment="1">
      <alignment vertical="center" wrapText="1"/>
    </xf>
    <xf numFmtId="0" fontId="0" fillId="69" borderId="19" xfId="0" applyFont="1" applyFill="1" applyBorder="1" applyAlignment="1">
      <alignment vertical="center" wrapText="1"/>
    </xf>
    <xf numFmtId="0" fontId="18" fillId="68" borderId="19" xfId="0" applyNumberFormat="1" applyFont="1" applyFill="1" applyBorder="1" applyAlignment="1">
      <alignment horizontal="center" vertical="center" wrapText="1"/>
    </xf>
    <xf numFmtId="44" fontId="18" fillId="68" borderId="19" xfId="0" applyNumberFormat="1" applyFont="1" applyFill="1" applyBorder="1" applyAlignment="1">
      <alignment horizontal="center" vertical="center" wrapText="1"/>
    </xf>
    <xf numFmtId="178" fontId="90" fillId="0" borderId="30" xfId="73" applyFont="1" applyFill="1" applyBorder="1" applyAlignment="1">
      <alignment vertical="center" wrapText="1"/>
      <protection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99" fillId="0" borderId="30" xfId="108" applyFont="1" applyFill="1" applyBorder="1" applyAlignment="1">
      <alignment vertical="center" wrapText="1"/>
    </xf>
    <xf numFmtId="0" fontId="13" fillId="68" borderId="19" xfId="0" applyFont="1" applyFill="1" applyBorder="1" applyAlignment="1">
      <alignment horizontal="center" vertical="center" wrapText="1"/>
    </xf>
    <xf numFmtId="0" fontId="13" fillId="68" borderId="19" xfId="0" applyFont="1" applyFill="1" applyBorder="1" applyAlignment="1">
      <alignment vertical="center" wrapText="1"/>
    </xf>
    <xf numFmtId="0" fontId="13" fillId="38" borderId="19" xfId="0" applyFont="1" applyFill="1" applyBorder="1" applyAlignment="1">
      <alignment vertical="center" wrapText="1"/>
    </xf>
    <xf numFmtId="4" fontId="22" fillId="68" borderId="19" xfId="0" applyNumberFormat="1" applyFont="1" applyFill="1" applyBorder="1" applyAlignment="1">
      <alignment horizontal="center" vertical="center" wrapText="1"/>
    </xf>
    <xf numFmtId="4" fontId="13" fillId="68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164" fontId="2" fillId="0" borderId="26" xfId="131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0" fillId="69" borderId="19" xfId="0" applyFont="1" applyFill="1" applyBorder="1" applyAlignment="1">
      <alignment vertical="center" wrapText="1"/>
    </xf>
    <xf numFmtId="44" fontId="55" fillId="56" borderId="19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0" fillId="55" borderId="19" xfId="106" applyFont="1" applyFill="1" applyBorder="1" applyAlignment="1">
      <alignment horizontal="center" vertical="center" wrapText="1"/>
      <protection/>
    </xf>
    <xf numFmtId="0" fontId="2" fillId="55" borderId="19" xfId="106" applyFont="1" applyFill="1" applyBorder="1" applyAlignment="1">
      <alignment vertical="center" wrapText="1"/>
      <protection/>
    </xf>
    <xf numFmtId="0" fontId="0" fillId="69" borderId="19" xfId="106" applyFont="1" applyFill="1" applyBorder="1" applyAlignment="1">
      <alignment vertical="center" wrapText="1"/>
      <protection/>
    </xf>
    <xf numFmtId="0" fontId="29" fillId="0" borderId="26" xfId="106" applyFont="1" applyFill="1" applyBorder="1" applyAlignment="1">
      <alignment vertical="center"/>
      <protection/>
    </xf>
    <xf numFmtId="44" fontId="55" fillId="56" borderId="19" xfId="106" applyNumberFormat="1" applyFont="1" applyFill="1" applyBorder="1" applyAlignment="1">
      <alignment horizontal="center" vertical="center" wrapText="1"/>
      <protection/>
    </xf>
    <xf numFmtId="0" fontId="15" fillId="0" borderId="26" xfId="106" applyFont="1" applyFill="1" applyBorder="1" applyAlignment="1">
      <alignment vertical="center"/>
      <protection/>
    </xf>
    <xf numFmtId="178" fontId="90" fillId="0" borderId="30" xfId="74" applyFont="1" applyFill="1" applyBorder="1" applyAlignment="1">
      <alignment vertical="center" wrapText="1"/>
    </xf>
    <xf numFmtId="44" fontId="0" fillId="0" borderId="19" xfId="106" applyNumberFormat="1" applyFont="1" applyBorder="1">
      <alignment/>
      <protection/>
    </xf>
    <xf numFmtId="164" fontId="8" fillId="59" borderId="19" xfId="106" applyNumberFormat="1" applyFont="1" applyFill="1" applyBorder="1" applyAlignment="1">
      <alignment vertical="center"/>
      <protection/>
    </xf>
    <xf numFmtId="0" fontId="13" fillId="68" borderId="19" xfId="106" applyFont="1" applyFill="1" applyBorder="1" applyAlignment="1">
      <alignment vertical="center" wrapText="1"/>
      <protection/>
    </xf>
    <xf numFmtId="0" fontId="18" fillId="0" borderId="23" xfId="100" applyFont="1" applyFill="1" applyBorder="1" applyAlignment="1">
      <alignment horizontal="left" vertical="center" wrapText="1"/>
      <protection/>
    </xf>
    <xf numFmtId="0" fontId="18" fillId="0" borderId="23" xfId="100" applyFont="1" applyFill="1" applyBorder="1" applyAlignment="1">
      <alignment horizontal="center" vertical="center" wrapText="1"/>
      <protection/>
    </xf>
    <xf numFmtId="44" fontId="18" fillId="59" borderId="19" xfId="144" applyFont="1" applyFill="1" applyBorder="1" applyAlignment="1">
      <alignment vertical="center" wrapText="1"/>
    </xf>
    <xf numFmtId="166" fontId="18" fillId="0" borderId="23" xfId="100" applyNumberFormat="1" applyFont="1" applyFill="1" applyBorder="1" applyAlignment="1">
      <alignment vertical="center" wrapText="1"/>
      <protection/>
    </xf>
    <xf numFmtId="44" fontId="18" fillId="0" borderId="0" xfId="106" applyNumberFormat="1" applyFont="1" applyAlignment="1">
      <alignment vertical="center" wrapText="1"/>
      <protection/>
    </xf>
    <xf numFmtId="166" fontId="18" fillId="0" borderId="23" xfId="100" applyNumberFormat="1" applyFont="1" applyFill="1" applyBorder="1" applyAlignment="1">
      <alignment horizontal="center" vertical="center" wrapText="1"/>
      <protection/>
    </xf>
    <xf numFmtId="170" fontId="18" fillId="0" borderId="23" xfId="144" applyNumberFormat="1" applyFont="1" applyFill="1" applyBorder="1" applyAlignment="1">
      <alignment horizontal="center" vertical="center" wrapText="1"/>
    </xf>
    <xf numFmtId="166" fontId="18" fillId="61" borderId="23" xfId="114" applyNumberFormat="1" applyFont="1" applyFill="1" applyBorder="1" applyAlignment="1">
      <alignment horizontal="center" vertical="center" wrapText="1"/>
      <protection/>
    </xf>
    <xf numFmtId="166" fontId="18" fillId="61" borderId="23" xfId="100" applyNumberFormat="1" applyFont="1" applyFill="1" applyBorder="1" applyAlignment="1">
      <alignment horizontal="center" vertical="center" wrapText="1"/>
      <protection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7" fontId="0" fillId="0" borderId="19" xfId="180" applyNumberFormat="1" applyFont="1" applyFill="1" applyBorder="1" applyAlignment="1">
      <alignment horizontal="right" vertical="center" wrapText="1"/>
    </xf>
    <xf numFmtId="0" fontId="13" fillId="68" borderId="19" xfId="0" applyNumberFormat="1" applyFont="1" applyFill="1" applyBorder="1" applyAlignment="1">
      <alignment horizontal="center" vertical="center" wrapText="1"/>
    </xf>
    <xf numFmtId="0" fontId="22" fillId="68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3" fillId="61" borderId="22" xfId="0" applyFont="1" applyFill="1" applyBorder="1" applyAlignment="1">
      <alignment vertical="center" wrapText="1"/>
    </xf>
    <xf numFmtId="167" fontId="13" fillId="0" borderId="22" xfId="0" applyNumberFormat="1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0" fontId="13" fillId="61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167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167" fontId="0" fillId="0" borderId="22" xfId="184" applyNumberFormat="1" applyFont="1" applyFill="1" applyBorder="1" applyAlignment="1" applyProtection="1">
      <alignment horizontal="right" vertical="center" wrapText="1"/>
      <protection/>
    </xf>
    <xf numFmtId="0" fontId="0" fillId="0" borderId="22" xfId="106" applyFont="1" applyFill="1" applyBorder="1" applyAlignment="1">
      <alignment horizontal="left" vertical="center"/>
      <protection/>
    </xf>
    <xf numFmtId="0" fontId="0" fillId="0" borderId="22" xfId="106" applyFont="1" applyFill="1" applyBorder="1" applyAlignment="1">
      <alignment horizontal="center" vertical="center" wrapText="1"/>
      <protection/>
    </xf>
    <xf numFmtId="167" fontId="0" fillId="0" borderId="22" xfId="151" applyNumberFormat="1" applyFont="1" applyFill="1" applyBorder="1" applyAlignment="1" applyProtection="1">
      <alignment horizontal="right" vertical="center" wrapText="1"/>
      <protection/>
    </xf>
    <xf numFmtId="171" fontId="8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167" fontId="0" fillId="0" borderId="22" xfId="0" applyNumberFormat="1" applyFont="1" applyBorder="1" applyAlignment="1">
      <alignment/>
    </xf>
    <xf numFmtId="0" fontId="99" fillId="0" borderId="30" xfId="0" applyFont="1" applyBorder="1" applyAlignment="1">
      <alignment horizontal="center" vertical="center" wrapText="1"/>
    </xf>
    <xf numFmtId="0" fontId="99" fillId="0" borderId="30" xfId="0" applyFont="1" applyBorder="1" applyAlignment="1">
      <alignment vertical="center" wrapText="1"/>
    </xf>
    <xf numFmtId="49" fontId="99" fillId="0" borderId="30" xfId="0" applyNumberFormat="1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90" fillId="0" borderId="33" xfId="0" applyFont="1" applyBorder="1" applyAlignment="1">
      <alignment horizontal="center" vertical="center" wrapText="1"/>
    </xf>
    <xf numFmtId="0" fontId="90" fillId="0" borderId="30" xfId="0" applyFont="1" applyBorder="1" applyAlignment="1">
      <alignment vertical="center" wrapText="1"/>
    </xf>
    <xf numFmtId="0" fontId="90" fillId="0" borderId="30" xfId="0" applyFont="1" applyBorder="1" applyAlignment="1">
      <alignment horizontal="center" vertical="center" wrapText="1"/>
    </xf>
    <xf numFmtId="164" fontId="90" fillId="0" borderId="30" xfId="0" applyNumberFormat="1" applyFont="1" applyBorder="1" applyAlignment="1">
      <alignment horizontal="right" vertical="center" wrapText="1"/>
    </xf>
    <xf numFmtId="0" fontId="90" fillId="0" borderId="30" xfId="0" applyFont="1" applyBorder="1" applyAlignment="1">
      <alignment horizontal="center"/>
    </xf>
    <xf numFmtId="0" fontId="90" fillId="0" borderId="30" xfId="0" applyFont="1" applyBorder="1" applyAlignment="1">
      <alignment horizontal="left" vertical="center"/>
    </xf>
    <xf numFmtId="164" fontId="90" fillId="0" borderId="30" xfId="80" applyNumberFormat="1" applyFont="1" applyFill="1" applyBorder="1" applyAlignment="1" applyProtection="1">
      <alignment horizontal="right" vertical="center" wrapText="1"/>
      <protection/>
    </xf>
    <xf numFmtId="0" fontId="90" fillId="0" borderId="30" xfId="76" applyFont="1" applyFill="1" applyBorder="1" applyAlignment="1" applyProtection="1">
      <alignment horizontal="left" vertical="center"/>
      <protection/>
    </xf>
    <xf numFmtId="0" fontId="90" fillId="0" borderId="30" xfId="76" applyFont="1" applyFill="1" applyBorder="1" applyAlignment="1" applyProtection="1">
      <alignment horizontal="center" vertical="center" wrapText="1"/>
      <protection/>
    </xf>
    <xf numFmtId="164" fontId="90" fillId="0" borderId="30" xfId="79" applyNumberFormat="1" applyFont="1" applyFill="1" applyBorder="1" applyAlignment="1" applyProtection="1">
      <alignment horizontal="right" vertical="center" wrapText="1"/>
      <protection/>
    </xf>
    <xf numFmtId="0" fontId="101" fillId="70" borderId="30" xfId="0" applyFont="1" applyFill="1" applyBorder="1" applyAlignment="1">
      <alignment horizontal="center" vertical="center" wrapText="1"/>
    </xf>
    <xf numFmtId="190" fontId="101" fillId="70" borderId="30" xfId="0" applyNumberFormat="1" applyFont="1" applyFill="1" applyBorder="1" applyAlignment="1">
      <alignment horizontal="center" vertical="center" wrapText="1"/>
    </xf>
    <xf numFmtId="0" fontId="90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/>
    </xf>
    <xf numFmtId="0" fontId="0" fillId="71" borderId="30" xfId="0" applyFill="1" applyBorder="1" applyAlignment="1">
      <alignment horizontal="center" vertical="center" wrapText="1"/>
    </xf>
    <xf numFmtId="173" fontId="0" fillId="0" borderId="30" xfId="0" applyNumberFormat="1" applyBorder="1" applyAlignment="1">
      <alignment horizontal="center" vertical="center" wrapText="1"/>
    </xf>
    <xf numFmtId="172" fontId="0" fillId="0" borderId="30" xfId="78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1" fontId="0" fillId="71" borderId="30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71" borderId="33" xfId="0" applyFill="1" applyBorder="1" applyAlignment="1">
      <alignment horizontal="center" vertical="center" wrapText="1"/>
    </xf>
    <xf numFmtId="0" fontId="102" fillId="0" borderId="33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03" fillId="71" borderId="30" xfId="0" applyFont="1" applyFill="1" applyBorder="1" applyAlignment="1">
      <alignment horizontal="left" vertical="center" wrapText="1"/>
    </xf>
    <xf numFmtId="0" fontId="104" fillId="71" borderId="30" xfId="0" applyFont="1" applyFill="1" applyBorder="1" applyAlignment="1">
      <alignment horizontal="left" vertical="center" wrapText="1"/>
    </xf>
    <xf numFmtId="172" fontId="105" fillId="71" borderId="30" xfId="79" applyFont="1" applyFill="1" applyBorder="1" applyAlignment="1" applyProtection="1">
      <alignment vertical="center" wrapText="1"/>
      <protection/>
    </xf>
    <xf numFmtId="177" fontId="106" fillId="71" borderId="30" xfId="75" applyNumberFormat="1" applyFont="1" applyFill="1" applyBorder="1" applyAlignment="1" applyProtection="1">
      <alignment vertical="center" wrapText="1"/>
      <protection/>
    </xf>
    <xf numFmtId="177" fontId="106" fillId="71" borderId="30" xfId="75" applyNumberFormat="1" applyFont="1" applyFill="1" applyBorder="1" applyAlignment="1" applyProtection="1">
      <alignment horizontal="center" vertical="center" wrapText="1"/>
      <protection/>
    </xf>
    <xf numFmtId="0" fontId="28" fillId="68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 wrapText="1"/>
    </xf>
    <xf numFmtId="49" fontId="107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3" fillId="72" borderId="19" xfId="0" applyFont="1" applyFill="1" applyBorder="1" applyAlignment="1">
      <alignment horizontal="center" vertical="center" wrapText="1"/>
    </xf>
    <xf numFmtId="1" fontId="13" fillId="72" borderId="19" xfId="0" applyNumberFormat="1" applyFont="1" applyFill="1" applyBorder="1" applyAlignment="1">
      <alignment horizontal="center" vertical="center" wrapText="1"/>
    </xf>
    <xf numFmtId="0" fontId="13" fillId="72" borderId="20" xfId="0" applyFont="1" applyFill="1" applyBorder="1" applyAlignment="1">
      <alignment horizontal="center" vertical="center" wrapText="1"/>
    </xf>
    <xf numFmtId="0" fontId="13" fillId="72" borderId="19" xfId="0" applyFont="1" applyFill="1" applyBorder="1" applyAlignment="1">
      <alignment horizontal="center" vertical="center"/>
    </xf>
    <xf numFmtId="168" fontId="0" fillId="0" borderId="19" xfId="0" applyNumberFormat="1" applyFont="1" applyBorder="1" applyAlignment="1">
      <alignment/>
    </xf>
    <xf numFmtId="0" fontId="18" fillId="72" borderId="19" xfId="0" applyFont="1" applyFill="1" applyBorder="1" applyAlignment="1">
      <alignment horizontal="left" vertical="center" wrapText="1"/>
    </xf>
    <xf numFmtId="0" fontId="14" fillId="72" borderId="19" xfId="0" applyFont="1" applyFill="1" applyBorder="1" applyAlignment="1">
      <alignment horizontal="left" vertical="center" wrapText="1"/>
    </xf>
    <xf numFmtId="0" fontId="18" fillId="72" borderId="19" xfId="0" applyFont="1" applyFill="1" applyBorder="1" applyAlignment="1" applyProtection="1">
      <alignment vertical="center" wrapText="1"/>
      <protection/>
    </xf>
    <xf numFmtId="176" fontId="18" fillId="72" borderId="19" xfId="0" applyNumberFormat="1" applyFont="1" applyFill="1" applyBorder="1" applyAlignment="1">
      <alignment vertical="center" wrapText="1"/>
    </xf>
    <xf numFmtId="176" fontId="18" fillId="72" borderId="19" xfId="0" applyNumberFormat="1" applyFont="1" applyFill="1" applyBorder="1" applyAlignment="1">
      <alignment horizontal="center" vertical="center" wrapText="1"/>
    </xf>
    <xf numFmtId="176" fontId="18" fillId="72" borderId="20" xfId="0" applyNumberFormat="1" applyFont="1" applyFill="1" applyBorder="1" applyAlignment="1">
      <alignment horizontal="right" vertical="center" wrapText="1"/>
    </xf>
    <xf numFmtId="169" fontId="0" fillId="0" borderId="19" xfId="0" applyNumberFormat="1" applyFont="1" applyBorder="1" applyAlignment="1">
      <alignment/>
    </xf>
    <xf numFmtId="0" fontId="13" fillId="68" borderId="19" xfId="0" applyFont="1" applyFill="1" applyBorder="1" applyAlignment="1">
      <alignment horizontal="center" vertical="center"/>
    </xf>
    <xf numFmtId="0" fontId="13" fillId="68" borderId="19" xfId="0" applyFont="1" applyFill="1" applyBorder="1" applyAlignment="1">
      <alignment horizontal="center"/>
    </xf>
    <xf numFmtId="164" fontId="0" fillId="68" borderId="19" xfId="0" applyNumberFormat="1" applyFont="1" applyFill="1" applyBorder="1" applyAlignment="1">
      <alignment vertical="center" wrapText="1"/>
    </xf>
    <xf numFmtId="44" fontId="0" fillId="68" borderId="19" xfId="0" applyNumberFormat="1" applyFont="1" applyFill="1" applyBorder="1" applyAlignment="1">
      <alignment/>
    </xf>
    <xf numFmtId="178" fontId="108" fillId="0" borderId="30" xfId="74" applyFont="1" applyFill="1" applyBorder="1" applyAlignment="1" applyProtection="1">
      <alignment horizontal="center" vertical="center" wrapText="1"/>
      <protection/>
    </xf>
    <xf numFmtId="178" fontId="108" fillId="0" borderId="30" xfId="74" applyFont="1" applyFill="1" applyBorder="1" applyAlignment="1" applyProtection="1">
      <alignment vertical="center" wrapText="1"/>
      <protection/>
    </xf>
    <xf numFmtId="49" fontId="108" fillId="0" borderId="30" xfId="74" applyNumberFormat="1" applyFont="1" applyFill="1" applyBorder="1" applyAlignment="1" applyProtection="1">
      <alignment horizontal="center" vertical="center" wrapText="1"/>
      <protection/>
    </xf>
    <xf numFmtId="178" fontId="109" fillId="0" borderId="30" xfId="74" applyFont="1" applyFill="1" applyBorder="1" applyAlignment="1" applyProtection="1">
      <alignment vertical="center" wrapText="1"/>
      <protection/>
    </xf>
    <xf numFmtId="178" fontId="109" fillId="0" borderId="30" xfId="74" applyFont="1" applyFill="1" applyBorder="1" applyAlignment="1" applyProtection="1">
      <alignment horizontal="left" vertical="center" wrapText="1"/>
      <protection/>
    </xf>
    <xf numFmtId="178" fontId="109" fillId="0" borderId="30" xfId="74" applyFont="1" applyFill="1" applyBorder="1" applyAlignment="1" applyProtection="1">
      <alignment horizontal="center" vertical="center" wrapText="1"/>
      <protection/>
    </xf>
    <xf numFmtId="180" fontId="109" fillId="0" borderId="30" xfId="74" applyNumberFormat="1" applyFont="1" applyFill="1" applyBorder="1" applyAlignment="1" applyProtection="1">
      <alignment horizontal="center" vertical="center" wrapText="1"/>
      <protection/>
    </xf>
    <xf numFmtId="178" fontId="110" fillId="70" borderId="30" xfId="74" applyFont="1" applyFill="1" applyBorder="1" applyAlignment="1" applyProtection="1">
      <alignment horizontal="center" vertical="center" wrapText="1"/>
      <protection/>
    </xf>
    <xf numFmtId="184" fontId="110" fillId="70" borderId="30" xfId="74" applyNumberFormat="1" applyFont="1" applyFill="1" applyBorder="1" applyAlignment="1" applyProtection="1">
      <alignment horizontal="center" vertical="center" wrapText="1"/>
      <protection/>
    </xf>
    <xf numFmtId="178" fontId="111" fillId="0" borderId="33" xfId="74" applyFont="1" applyFill="1" applyBorder="1" applyAlignment="1" applyProtection="1">
      <alignment horizontal="center" vertical="center" wrapText="1"/>
      <protection/>
    </xf>
    <xf numFmtId="178" fontId="111" fillId="0" borderId="30" xfId="74" applyFont="1" applyFill="1" applyBorder="1" applyAlignment="1" applyProtection="1">
      <alignment vertical="center" wrapText="1"/>
      <protection/>
    </xf>
    <xf numFmtId="178" fontId="111" fillId="0" borderId="30" xfId="74" applyFont="1" applyFill="1" applyBorder="1" applyAlignment="1" applyProtection="1">
      <alignment horizontal="center" vertical="center" wrapText="1"/>
      <protection/>
    </xf>
    <xf numFmtId="0" fontId="90" fillId="0" borderId="30" xfId="0" applyFont="1" applyBorder="1" applyAlignment="1">
      <alignment/>
    </xf>
    <xf numFmtId="164" fontId="111" fillId="0" borderId="30" xfId="74" applyNumberFormat="1" applyFont="1" applyFill="1" applyBorder="1" applyAlignment="1" applyProtection="1">
      <alignment horizontal="right" vertical="center" wrapText="1"/>
      <protection/>
    </xf>
    <xf numFmtId="164" fontId="90" fillId="0" borderId="30" xfId="0" applyNumberFormat="1" applyFont="1" applyBorder="1" applyAlignment="1">
      <alignment/>
    </xf>
    <xf numFmtId="164" fontId="5" fillId="0" borderId="22" xfId="73" applyNumberFormat="1" applyFont="1" applyFill="1" applyBorder="1" applyAlignment="1">
      <alignment horizontal="right" vertical="center" wrapText="1"/>
      <protection/>
    </xf>
    <xf numFmtId="178" fontId="111" fillId="0" borderId="30" xfId="74" applyFont="1" applyFill="1" applyBorder="1" applyAlignment="1" applyProtection="1">
      <alignment horizontal="center"/>
      <protection/>
    </xf>
    <xf numFmtId="184" fontId="111" fillId="0" borderId="30" xfId="74" applyNumberFormat="1" applyFont="1" applyFill="1" applyBorder="1" applyAlignment="1" applyProtection="1">
      <alignment horizontal="right" vertical="center" wrapText="1"/>
      <protection/>
    </xf>
    <xf numFmtId="0" fontId="0" fillId="0" borderId="30" xfId="0" applyBorder="1" applyAlignment="1">
      <alignment/>
    </xf>
    <xf numFmtId="178" fontId="109" fillId="71" borderId="30" xfId="74" applyFont="1" applyFill="1" applyBorder="1" applyAlignment="1" applyProtection="1">
      <alignment horizontal="center" vertical="center" wrapText="1"/>
      <protection/>
    </xf>
    <xf numFmtId="182" fontId="109" fillId="0" borderId="30" xfId="74" applyNumberFormat="1" applyFont="1" applyFill="1" applyBorder="1" applyAlignment="1" applyProtection="1">
      <alignment horizontal="center" vertical="center" wrapText="1"/>
      <protection/>
    </xf>
    <xf numFmtId="44" fontId="109" fillId="0" borderId="30" xfId="133" applyFont="1" applyFill="1" applyBorder="1" applyAlignment="1" applyProtection="1">
      <alignment horizontal="center" vertical="center" wrapText="1"/>
      <protection/>
    </xf>
    <xf numFmtId="178" fontId="109" fillId="0" borderId="30" xfId="74" applyFont="1" applyFill="1" applyBorder="1" applyAlignment="1" applyProtection="1">
      <alignment horizontal="center" vertical="center"/>
      <protection/>
    </xf>
    <xf numFmtId="181" fontId="109" fillId="71" borderId="30" xfId="74" applyNumberFormat="1" applyFont="1" applyFill="1" applyBorder="1" applyAlignment="1" applyProtection="1">
      <alignment horizontal="center" vertical="center" wrapText="1"/>
      <protection/>
    </xf>
    <xf numFmtId="178" fontId="109" fillId="0" borderId="33" xfId="74" applyFont="1" applyFill="1" applyBorder="1" applyAlignment="1" applyProtection="1">
      <alignment horizontal="center" vertical="center" wrapText="1"/>
      <protection/>
    </xf>
    <xf numFmtId="178" fontId="109" fillId="71" borderId="33" xfId="74" applyFont="1" applyFill="1" applyBorder="1" applyAlignment="1" applyProtection="1">
      <alignment horizontal="center" vertical="center" wrapText="1"/>
      <protection/>
    </xf>
    <xf numFmtId="182" fontId="112" fillId="0" borderId="33" xfId="74" applyNumberFormat="1" applyFont="1" applyFill="1" applyBorder="1" applyAlignment="1" applyProtection="1">
      <alignment horizontal="center" vertical="center" wrapText="1"/>
      <protection/>
    </xf>
    <xf numFmtId="178" fontId="109" fillId="71" borderId="30" xfId="74" applyFont="1" applyFill="1" applyBorder="1" applyAlignment="1" applyProtection="1">
      <alignment horizontal="center" vertical="center"/>
      <protection/>
    </xf>
    <xf numFmtId="182" fontId="112" fillId="0" borderId="30" xfId="74" applyNumberFormat="1" applyFont="1" applyFill="1" applyBorder="1" applyAlignment="1" applyProtection="1">
      <alignment horizontal="center" vertical="center" wrapText="1"/>
      <protection/>
    </xf>
    <xf numFmtId="178" fontId="109" fillId="0" borderId="30" xfId="74" applyFont="1" applyFill="1" applyBorder="1" applyAlignment="1" applyProtection="1">
      <alignment horizontal="center"/>
      <protection/>
    </xf>
    <xf numFmtId="185" fontId="111" fillId="0" borderId="30" xfId="74" applyNumberFormat="1" applyFont="1" applyFill="1" applyBorder="1" applyAlignment="1" applyProtection="1">
      <alignment vertical="center" wrapText="1"/>
      <protection/>
    </xf>
    <xf numFmtId="184" fontId="111" fillId="0" borderId="30" xfId="74" applyNumberFormat="1" applyFont="1" applyFill="1" applyBorder="1" applyAlignment="1" applyProtection="1">
      <alignment/>
      <protection/>
    </xf>
    <xf numFmtId="164" fontId="24" fillId="0" borderId="19" xfId="131" applyNumberFormat="1" applyFont="1" applyBorder="1" applyAlignment="1">
      <alignment horizontal="right" vertical="center" wrapText="1"/>
    </xf>
    <xf numFmtId="164" fontId="24" fillId="0" borderId="22" xfId="138" applyNumberFormat="1" applyFont="1" applyFill="1" applyBorder="1" applyAlignment="1" applyProtection="1">
      <alignment horizontal="right" vertical="center" wrapText="1"/>
      <protection/>
    </xf>
    <xf numFmtId="164" fontId="24" fillId="0" borderId="19" xfId="0" applyNumberFormat="1" applyFont="1" applyFill="1" applyBorder="1" applyAlignment="1">
      <alignment horizontal="right" vertical="center" wrapText="1"/>
    </xf>
    <xf numFmtId="164" fontId="99" fillId="0" borderId="30" xfId="71" applyNumberFormat="1" applyFont="1" applyFill="1" applyBorder="1" applyAlignment="1" applyProtection="1">
      <alignment horizontal="right" vertical="center" wrapText="1"/>
      <protection/>
    </xf>
    <xf numFmtId="164" fontId="24" fillId="0" borderId="19" xfId="131" applyNumberFormat="1" applyFont="1" applyFill="1" applyBorder="1" applyAlignment="1">
      <alignment horizontal="right" vertical="center" wrapText="1"/>
    </xf>
    <xf numFmtId="164" fontId="108" fillId="0" borderId="30" xfId="71" applyNumberFormat="1" applyFont="1" applyFill="1" applyBorder="1" applyAlignment="1" applyProtection="1">
      <alignment horizontal="right" vertical="center" wrapText="1"/>
      <protection/>
    </xf>
    <xf numFmtId="44" fontId="23" fillId="57" borderId="19" xfId="0" applyNumberFormat="1" applyFont="1" applyFill="1" applyBorder="1" applyAlignment="1">
      <alignment horizontal="right" vertical="center" wrapText="1"/>
    </xf>
    <xf numFmtId="44" fontId="6" fillId="59" borderId="19" xfId="0" applyNumberFormat="1" applyFont="1" applyFill="1" applyBorder="1" applyAlignment="1">
      <alignment horizontal="right" vertical="center"/>
    </xf>
    <xf numFmtId="44" fontId="23" fillId="68" borderId="19" xfId="0" applyNumberFormat="1" applyFont="1" applyFill="1" applyBorder="1" applyAlignment="1">
      <alignment horizontal="right" vertical="center" wrapText="1"/>
    </xf>
    <xf numFmtId="167" fontId="23" fillId="0" borderId="22" xfId="0" applyNumberFormat="1" applyFont="1" applyFill="1" applyBorder="1" applyAlignment="1">
      <alignment horizontal="right" vertical="center" wrapText="1"/>
    </xf>
    <xf numFmtId="44" fontId="23" fillId="0" borderId="19" xfId="0" applyNumberFormat="1" applyFont="1" applyFill="1" applyBorder="1" applyAlignment="1">
      <alignment horizontal="right" vertical="center" wrapText="1"/>
    </xf>
    <xf numFmtId="184" fontId="113" fillId="0" borderId="30" xfId="74" applyNumberFormat="1" applyFont="1" applyFill="1" applyBorder="1" applyAlignment="1" applyProtection="1">
      <alignment horizontal="right" vertical="center" wrapText="1"/>
      <protection/>
    </xf>
    <xf numFmtId="0" fontId="0" fillId="71" borderId="30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right" vertical="center" wrapText="1"/>
    </xf>
    <xf numFmtId="164" fontId="8" fillId="0" borderId="22" xfId="0" applyNumberFormat="1" applyFont="1" applyFill="1" applyBorder="1" applyAlignment="1">
      <alignment horizontal="right" vertical="center" wrapText="1"/>
    </xf>
    <xf numFmtId="164" fontId="102" fillId="0" borderId="33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164" fontId="112" fillId="0" borderId="33" xfId="74" applyNumberFormat="1" applyFont="1" applyFill="1" applyBorder="1" applyAlignment="1" applyProtection="1">
      <alignment horizontal="right" vertical="center" wrapText="1"/>
      <protection/>
    </xf>
    <xf numFmtId="164" fontId="112" fillId="0" borderId="30" xfId="74" applyNumberFormat="1" applyFont="1" applyFill="1" applyBorder="1" applyAlignment="1" applyProtection="1">
      <alignment horizontal="right" vertical="center" wrapText="1"/>
      <protection/>
    </xf>
    <xf numFmtId="0" fontId="53" fillId="65" borderId="22" xfId="0" applyNumberFormat="1" applyFont="1" applyFill="1" applyBorder="1" applyAlignment="1">
      <alignment horizontal="center" vertical="center" wrapText="1"/>
    </xf>
    <xf numFmtId="0" fontId="53" fillId="65" borderId="22" xfId="73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0" fontId="19" fillId="55" borderId="32" xfId="0" applyFont="1" applyFill="1" applyBorder="1" applyAlignment="1">
      <alignment horizontal="left"/>
    </xf>
    <xf numFmtId="0" fontId="19" fillId="55" borderId="31" xfId="0" applyFont="1" applyFill="1" applyBorder="1" applyAlignment="1">
      <alignment horizontal="left"/>
    </xf>
    <xf numFmtId="0" fontId="19" fillId="55" borderId="26" xfId="0" applyFont="1" applyFill="1" applyBorder="1" applyAlignment="1">
      <alignment horizontal="left"/>
    </xf>
    <xf numFmtId="0" fontId="2" fillId="58" borderId="19" xfId="0" applyFont="1" applyFill="1" applyBorder="1" applyAlignment="1">
      <alignment horizontal="center" vertical="center" wrapText="1"/>
    </xf>
    <xf numFmtId="0" fontId="8" fillId="59" borderId="19" xfId="0" applyFont="1" applyFill="1" applyBorder="1" applyAlignment="1">
      <alignment horizontal="center" vertical="center" wrapText="1"/>
    </xf>
    <xf numFmtId="0" fontId="8" fillId="55" borderId="32" xfId="0" applyFont="1" applyFill="1" applyBorder="1" applyAlignment="1">
      <alignment horizontal="left" vertical="center" wrapText="1"/>
    </xf>
    <xf numFmtId="0" fontId="8" fillId="55" borderId="31" xfId="0" applyFont="1" applyFill="1" applyBorder="1" applyAlignment="1">
      <alignment horizontal="left" vertical="center" wrapText="1"/>
    </xf>
    <xf numFmtId="0" fontId="8" fillId="55" borderId="26" xfId="0" applyFont="1" applyFill="1" applyBorder="1" applyAlignment="1">
      <alignment horizontal="left" vertical="center" wrapText="1"/>
    </xf>
    <xf numFmtId="0" fontId="8" fillId="55" borderId="19" xfId="0" applyFont="1" applyFill="1" applyBorder="1" applyAlignment="1">
      <alignment horizontal="left" vertical="center" wrapText="1"/>
    </xf>
    <xf numFmtId="0" fontId="6" fillId="58" borderId="19" xfId="0" applyFont="1" applyFill="1" applyBorder="1" applyAlignment="1">
      <alignment horizontal="center" vertical="center" wrapText="1"/>
    </xf>
    <xf numFmtId="0" fontId="2" fillId="55" borderId="34" xfId="0" applyFont="1" applyFill="1" applyBorder="1" applyAlignment="1">
      <alignment horizontal="center" vertical="center"/>
    </xf>
    <xf numFmtId="0" fontId="2" fillId="55" borderId="35" xfId="0" applyFont="1" applyFill="1" applyBorder="1" applyAlignment="1">
      <alignment horizontal="center" vertical="center"/>
    </xf>
    <xf numFmtId="0" fontId="8" fillId="59" borderId="32" xfId="0" applyFont="1" applyFill="1" applyBorder="1" applyAlignment="1">
      <alignment horizontal="center" vertical="center" wrapText="1"/>
    </xf>
    <xf numFmtId="0" fontId="8" fillId="59" borderId="31" xfId="0" applyFont="1" applyFill="1" applyBorder="1" applyAlignment="1">
      <alignment horizontal="center" vertical="center" wrapText="1"/>
    </xf>
    <xf numFmtId="0" fontId="8" fillId="59" borderId="26" xfId="0" applyFont="1" applyFill="1" applyBorder="1" applyAlignment="1">
      <alignment horizontal="center" vertical="center" wrapText="1"/>
    </xf>
    <xf numFmtId="180" fontId="114" fillId="0" borderId="36" xfId="74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8" fontId="109" fillId="0" borderId="36" xfId="74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78" fontId="109" fillId="0" borderId="30" xfId="74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9" fillId="56" borderId="19" xfId="0" applyFont="1" applyFill="1" applyBorder="1" applyAlignment="1">
      <alignment horizontal="center" vertical="center" wrapText="1"/>
    </xf>
    <xf numFmtId="0" fontId="9" fillId="56" borderId="32" xfId="0" applyFont="1" applyFill="1" applyBorder="1" applyAlignment="1">
      <alignment horizontal="center" vertical="center" wrapText="1"/>
    </xf>
    <xf numFmtId="0" fontId="9" fillId="56" borderId="31" xfId="0" applyFont="1" applyFill="1" applyBorder="1" applyAlignment="1">
      <alignment horizontal="center" vertical="center" wrapText="1"/>
    </xf>
    <xf numFmtId="0" fontId="9" fillId="56" borderId="26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9" fillId="56" borderId="32" xfId="106" applyFont="1" applyFill="1" applyBorder="1" applyAlignment="1">
      <alignment horizontal="center" vertical="center" wrapText="1"/>
      <protection/>
    </xf>
    <xf numFmtId="0" fontId="9" fillId="56" borderId="31" xfId="106" applyFont="1" applyFill="1" applyBorder="1" applyAlignment="1">
      <alignment horizontal="center" vertical="center" wrapText="1"/>
      <protection/>
    </xf>
    <xf numFmtId="0" fontId="9" fillId="56" borderId="26" xfId="106" applyFont="1" applyFill="1" applyBorder="1" applyAlignment="1">
      <alignment horizontal="center" vertical="center" wrapText="1"/>
      <protection/>
    </xf>
    <xf numFmtId="0" fontId="2" fillId="55" borderId="32" xfId="0" applyFont="1" applyFill="1" applyBorder="1" applyAlignment="1">
      <alignment horizontal="left" vertical="center" wrapText="1"/>
    </xf>
    <xf numFmtId="0" fontId="2" fillId="55" borderId="31" xfId="0" applyFont="1" applyFill="1" applyBorder="1" applyAlignment="1">
      <alignment horizontal="left" vertical="center" wrapText="1"/>
    </xf>
    <xf numFmtId="0" fontId="2" fillId="55" borderId="26" xfId="0" applyFont="1" applyFill="1" applyBorder="1" applyAlignment="1">
      <alignment horizontal="left" vertical="center" wrapText="1"/>
    </xf>
    <xf numFmtId="0" fontId="2" fillId="55" borderId="38" xfId="0" applyFont="1" applyFill="1" applyBorder="1" applyAlignment="1">
      <alignment horizontal="left" vertical="center" wrapText="1"/>
    </xf>
    <xf numFmtId="0" fontId="2" fillId="55" borderId="39" xfId="0" applyFont="1" applyFill="1" applyBorder="1" applyAlignment="1">
      <alignment horizontal="left" vertical="center" wrapText="1"/>
    </xf>
    <xf numFmtId="0" fontId="2" fillId="55" borderId="40" xfId="0" applyFont="1" applyFill="1" applyBorder="1" applyAlignment="1">
      <alignment horizontal="left" vertical="center" wrapText="1"/>
    </xf>
    <xf numFmtId="178" fontId="31" fillId="62" borderId="22" xfId="73" applyFont="1" applyFill="1" applyBorder="1" applyAlignment="1">
      <alignment horizontal="center" vertical="center" wrapText="1"/>
      <protection/>
    </xf>
    <xf numFmtId="178" fontId="31" fillId="62" borderId="22" xfId="73" applyFont="1" applyFill="1" applyBorder="1" applyAlignment="1">
      <alignment horizontal="center" vertical="center" wrapText="1"/>
      <protection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56" borderId="19" xfId="106" applyFont="1" applyFill="1" applyBorder="1" applyAlignment="1">
      <alignment horizontal="center" vertical="center" wrapText="1"/>
      <protection/>
    </xf>
    <xf numFmtId="0" fontId="9" fillId="56" borderId="32" xfId="0" applyFont="1" applyFill="1" applyBorder="1" applyAlignment="1">
      <alignment horizontal="left" vertical="center" wrapText="1"/>
    </xf>
    <xf numFmtId="0" fontId="9" fillId="56" borderId="31" xfId="0" applyFont="1" applyFill="1" applyBorder="1" applyAlignment="1">
      <alignment horizontal="left" vertical="center" wrapText="1"/>
    </xf>
    <xf numFmtId="0" fontId="9" fillId="56" borderId="2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1" fillId="62" borderId="22" xfId="0" applyFont="1" applyFill="1" applyBorder="1" applyAlignment="1">
      <alignment horizontal="center" vertical="center" wrapText="1"/>
    </xf>
    <xf numFmtId="0" fontId="31" fillId="62" borderId="22" xfId="0" applyFont="1" applyFill="1" applyBorder="1" applyAlignment="1">
      <alignment horizontal="center" vertical="center" wrapText="1"/>
    </xf>
    <xf numFmtId="178" fontId="115" fillId="70" borderId="30" xfId="74" applyFont="1" applyFill="1" applyBorder="1" applyAlignment="1" applyProtection="1">
      <alignment horizontal="center" vertical="center" wrapText="1"/>
      <protection/>
    </xf>
    <xf numFmtId="0" fontId="9" fillId="62" borderId="19" xfId="0" applyFont="1" applyFill="1" applyBorder="1" applyAlignment="1">
      <alignment horizontal="center" vertical="center" wrapText="1"/>
    </xf>
    <xf numFmtId="0" fontId="9" fillId="13" borderId="43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44" xfId="0" applyFont="1" applyFill="1" applyBorder="1" applyAlignment="1">
      <alignment horizontal="center" vertical="center" wrapText="1"/>
    </xf>
    <xf numFmtId="0" fontId="2" fillId="58" borderId="32" xfId="0" applyFont="1" applyFill="1" applyBorder="1" applyAlignment="1">
      <alignment horizontal="center" wrapText="1"/>
    </xf>
    <xf numFmtId="0" fontId="2" fillId="58" borderId="26" xfId="0" applyFont="1" applyFill="1" applyBorder="1" applyAlignment="1">
      <alignment horizontal="center" wrapText="1"/>
    </xf>
    <xf numFmtId="0" fontId="2" fillId="58" borderId="19" xfId="0" applyFont="1" applyFill="1" applyBorder="1" applyAlignment="1">
      <alignment horizontal="center" wrapText="1"/>
    </xf>
    <xf numFmtId="178" fontId="19" fillId="63" borderId="22" xfId="73" applyFont="1" applyFill="1" applyBorder="1" applyAlignment="1">
      <alignment horizontal="left" vertical="center" wrapText="1"/>
      <protection/>
    </xf>
    <xf numFmtId="0" fontId="2" fillId="55" borderId="32" xfId="106" applyFont="1" applyFill="1" applyBorder="1" applyAlignment="1">
      <alignment horizontal="left" vertical="center" wrapText="1"/>
      <protection/>
    </xf>
    <xf numFmtId="0" fontId="2" fillId="55" borderId="31" xfId="106" applyFont="1" applyFill="1" applyBorder="1" applyAlignment="1">
      <alignment horizontal="left" vertical="center" wrapText="1"/>
      <protection/>
    </xf>
    <xf numFmtId="0" fontId="2" fillId="55" borderId="26" xfId="106" applyFont="1" applyFill="1" applyBorder="1" applyAlignment="1">
      <alignment horizontal="left" vertical="center" wrapText="1"/>
      <protection/>
    </xf>
    <xf numFmtId="0" fontId="2" fillId="55" borderId="38" xfId="106" applyFont="1" applyFill="1" applyBorder="1" applyAlignment="1">
      <alignment horizontal="left" vertical="center" wrapText="1"/>
      <protection/>
    </xf>
    <xf numFmtId="0" fontId="2" fillId="55" borderId="39" xfId="106" applyFont="1" applyFill="1" applyBorder="1" applyAlignment="1">
      <alignment horizontal="left" vertical="center" wrapText="1"/>
      <protection/>
    </xf>
    <xf numFmtId="0" fontId="2" fillId="55" borderId="40" xfId="106" applyFont="1" applyFill="1" applyBorder="1" applyAlignment="1">
      <alignment horizontal="left" vertical="center" wrapText="1"/>
      <protection/>
    </xf>
    <xf numFmtId="0" fontId="19" fillId="63" borderId="43" xfId="0" applyFont="1" applyFill="1" applyBorder="1" applyAlignment="1">
      <alignment horizontal="left" vertical="center" wrapText="1"/>
    </xf>
    <xf numFmtId="0" fontId="19" fillId="63" borderId="31" xfId="0" applyFont="1" applyFill="1" applyBorder="1" applyAlignment="1">
      <alignment horizontal="left" vertical="center" wrapText="1"/>
    </xf>
    <xf numFmtId="0" fontId="19" fillId="63" borderId="44" xfId="0" applyFont="1" applyFill="1" applyBorder="1" applyAlignment="1">
      <alignment horizontal="left" vertical="center" wrapText="1"/>
    </xf>
    <xf numFmtId="0" fontId="116" fillId="70" borderId="30" xfId="0" applyFont="1" applyFill="1" applyBorder="1" applyAlignment="1">
      <alignment horizontal="center" vertical="center" wrapText="1"/>
    </xf>
    <xf numFmtId="0" fontId="19" fillId="63" borderId="41" xfId="0" applyFont="1" applyFill="1" applyBorder="1" applyAlignment="1">
      <alignment horizontal="left" vertical="center" wrapText="1"/>
    </xf>
    <xf numFmtId="0" fontId="19" fillId="63" borderId="42" xfId="0" applyFont="1" applyFill="1" applyBorder="1" applyAlignment="1">
      <alignment horizontal="left" vertical="center" wrapText="1"/>
    </xf>
    <xf numFmtId="0" fontId="19" fillId="63" borderId="27" xfId="0" applyFont="1" applyFill="1" applyBorder="1" applyAlignment="1">
      <alignment horizontal="left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left" vertical="center" wrapText="1"/>
    </xf>
    <xf numFmtId="0" fontId="9" fillId="13" borderId="42" xfId="0" applyFont="1" applyFill="1" applyBorder="1" applyAlignment="1">
      <alignment horizontal="left" vertical="center" wrapText="1"/>
    </xf>
    <xf numFmtId="0" fontId="9" fillId="13" borderId="27" xfId="0" applyFont="1" applyFill="1" applyBorder="1" applyAlignment="1">
      <alignment horizontal="left" vertical="center" wrapText="1"/>
    </xf>
    <xf numFmtId="0" fontId="9" fillId="56" borderId="32" xfId="106" applyFont="1" applyFill="1" applyBorder="1" applyAlignment="1">
      <alignment horizontal="left" vertical="center" wrapText="1"/>
      <protection/>
    </xf>
    <xf numFmtId="0" fontId="9" fillId="56" borderId="31" xfId="106" applyFont="1" applyFill="1" applyBorder="1" applyAlignment="1">
      <alignment horizontal="left" vertical="center" wrapText="1"/>
      <protection/>
    </xf>
    <xf numFmtId="0" fontId="9" fillId="56" borderId="26" xfId="106" applyFont="1" applyFill="1" applyBorder="1" applyAlignment="1">
      <alignment horizontal="left" vertical="center" wrapText="1"/>
      <protection/>
    </xf>
    <xf numFmtId="0" fontId="2" fillId="66" borderId="19" xfId="0" applyFont="1" applyFill="1" applyBorder="1" applyAlignment="1">
      <alignment horizontal="left" vertical="center" wrapText="1"/>
    </xf>
    <xf numFmtId="0" fontId="31" fillId="62" borderId="41" xfId="0" applyFont="1" applyFill="1" applyBorder="1" applyAlignment="1">
      <alignment horizontal="center" vertical="center" wrapText="1"/>
    </xf>
    <xf numFmtId="0" fontId="31" fillId="62" borderId="42" xfId="0" applyFont="1" applyFill="1" applyBorder="1" applyAlignment="1">
      <alignment horizontal="center" vertical="center" wrapText="1"/>
    </xf>
    <xf numFmtId="0" fontId="31" fillId="62" borderId="27" xfId="0" applyFont="1" applyFill="1" applyBorder="1" applyAlignment="1">
      <alignment horizontal="center" vertical="center" wrapText="1"/>
    </xf>
    <xf numFmtId="0" fontId="52" fillId="63" borderId="22" xfId="0" applyFont="1" applyFill="1" applyBorder="1" applyAlignment="1">
      <alignment horizontal="left" vertical="center" wrapText="1"/>
    </xf>
    <xf numFmtId="178" fontId="52" fillId="63" borderId="22" xfId="73" applyFont="1" applyFill="1" applyBorder="1" applyAlignment="1">
      <alignment horizontal="left" vertical="center" wrapText="1"/>
      <protection/>
    </xf>
    <xf numFmtId="1" fontId="8" fillId="58" borderId="19" xfId="0" applyNumberFormat="1" applyFont="1" applyFill="1" applyBorder="1" applyAlignment="1">
      <alignment horizontal="center" vertical="center" wrapText="1"/>
    </xf>
    <xf numFmtId="0" fontId="8" fillId="58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46" borderId="22" xfId="0" applyFont="1" applyFill="1" applyBorder="1" applyAlignment="1">
      <alignment horizontal="left" vertical="center" wrapText="1"/>
    </xf>
    <xf numFmtId="0" fontId="26" fillId="59" borderId="45" xfId="0" applyFont="1" applyFill="1" applyBorder="1" applyAlignment="1">
      <alignment horizontal="center" vertical="center"/>
    </xf>
    <xf numFmtId="0" fontId="26" fillId="59" borderId="46" xfId="0" applyFont="1" applyFill="1" applyBorder="1" applyAlignment="1">
      <alignment horizontal="center" vertical="center"/>
    </xf>
    <xf numFmtId="0" fontId="14" fillId="55" borderId="31" xfId="0" applyNumberFormat="1" applyFont="1" applyFill="1" applyBorder="1" applyAlignment="1">
      <alignment horizontal="center" vertical="center" wrapText="1"/>
    </xf>
    <xf numFmtId="0" fontId="14" fillId="55" borderId="26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48" xfId="0" applyFont="1" applyFill="1" applyBorder="1" applyAlignment="1">
      <alignment horizontal="center" vertical="center" wrapText="1"/>
    </xf>
    <xf numFmtId="0" fontId="14" fillId="55" borderId="19" xfId="100" applyNumberFormat="1" applyFont="1" applyFill="1" applyBorder="1" applyAlignment="1">
      <alignment horizontal="center" vertical="center" wrapText="1"/>
      <protection/>
    </xf>
    <xf numFmtId="0" fontId="14" fillId="59" borderId="19" xfId="0" applyFont="1" applyFill="1" applyBorder="1" applyAlignment="1">
      <alignment horizontal="left" vertical="center" wrapText="1"/>
    </xf>
    <xf numFmtId="0" fontId="14" fillId="49" borderId="22" xfId="0" applyFont="1" applyFill="1" applyBorder="1" applyAlignment="1">
      <alignment horizontal="left" vertical="center" wrapText="1"/>
    </xf>
    <xf numFmtId="0" fontId="21" fillId="64" borderId="22" xfId="0" applyFont="1" applyFill="1" applyBorder="1" applyAlignment="1">
      <alignment horizontal="left" vertical="center" wrapText="1"/>
    </xf>
    <xf numFmtId="0" fontId="0" fillId="63" borderId="22" xfId="0" applyFill="1" applyBorder="1" applyAlignment="1">
      <alignment/>
    </xf>
    <xf numFmtId="0" fontId="14" fillId="59" borderId="19" xfId="106" applyFont="1" applyFill="1" applyBorder="1" applyAlignment="1">
      <alignment horizontal="left" vertical="center" wrapText="1"/>
      <protection/>
    </xf>
    <xf numFmtId="0" fontId="14" fillId="55" borderId="32" xfId="0" applyFont="1" applyFill="1" applyBorder="1" applyAlignment="1">
      <alignment horizontal="center" vertical="center" wrapText="1"/>
    </xf>
    <xf numFmtId="0" fontId="14" fillId="55" borderId="31" xfId="0" applyFont="1" applyFill="1" applyBorder="1" applyAlignment="1">
      <alignment horizontal="center" vertical="center" wrapText="1"/>
    </xf>
    <xf numFmtId="0" fontId="14" fillId="55" borderId="26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wrapText="1"/>
    </xf>
    <xf numFmtId="0" fontId="14" fillId="55" borderId="32" xfId="106" applyFont="1" applyFill="1" applyBorder="1" applyAlignment="1">
      <alignment horizontal="center" vertical="center" wrapText="1"/>
      <protection/>
    </xf>
    <xf numFmtId="0" fontId="14" fillId="55" borderId="31" xfId="106" applyFont="1" applyFill="1" applyBorder="1" applyAlignment="1">
      <alignment horizontal="center" vertical="center" wrapText="1"/>
      <protection/>
    </xf>
    <xf numFmtId="0" fontId="14" fillId="55" borderId="26" xfId="106" applyFont="1" applyFill="1" applyBorder="1" applyAlignment="1">
      <alignment horizontal="center" vertical="center" wrapText="1"/>
      <protection/>
    </xf>
  </cellXfs>
  <cellStyles count="19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Excel Built-in Currency" xfId="71"/>
    <cellStyle name="Excel Built-in Currency 2" xfId="72"/>
    <cellStyle name="Excel Built-in Normal" xfId="73"/>
    <cellStyle name="Excel Built-in Normal 2" xfId="74"/>
    <cellStyle name="Excel Built-in Normalny 2" xfId="75"/>
    <cellStyle name="Excel Built-in Normalny 3" xfId="76"/>
    <cellStyle name="Excel Built-in Normalny_pozostałe dane" xfId="77"/>
    <cellStyle name="Excel Built-in Walutowy 10" xfId="78"/>
    <cellStyle name="Excel Built-in Walutowy 2" xfId="79"/>
    <cellStyle name="Excel Built-in Walutowy 4" xfId="80"/>
    <cellStyle name="Heading" xfId="81"/>
    <cellStyle name="Heading1" xfId="82"/>
    <cellStyle name="Hiperłącze 2" xfId="83"/>
    <cellStyle name="Hiperłącze 2 2" xfId="84"/>
    <cellStyle name="Hiperłącze 2 3" xfId="85"/>
    <cellStyle name="Komórka połączona" xfId="86"/>
    <cellStyle name="Komórka połączona 2" xfId="87"/>
    <cellStyle name="Komórka zaznaczona" xfId="88"/>
    <cellStyle name="Komórka zaznaczona 2" xfId="89"/>
    <cellStyle name="Nagłówek 1" xfId="90"/>
    <cellStyle name="Nagłówek 1 2" xfId="91"/>
    <cellStyle name="Nagłówek 2" xfId="92"/>
    <cellStyle name="Nagłówek 2 2" xfId="93"/>
    <cellStyle name="Nagłówek 3" xfId="94"/>
    <cellStyle name="Nagłówek 3 2" xfId="95"/>
    <cellStyle name="Nagłówek 4" xfId="96"/>
    <cellStyle name="Nagłówek 4 2" xfId="97"/>
    <cellStyle name="Neutralne 2" xfId="98"/>
    <cellStyle name="Neutralny" xfId="99"/>
    <cellStyle name="Normalny 2" xfId="100"/>
    <cellStyle name="Normalny 2 2" xfId="101"/>
    <cellStyle name="Normalny 2 3" xfId="102"/>
    <cellStyle name="Normalny 20" xfId="103"/>
    <cellStyle name="Normalny 20 2" xfId="104"/>
    <cellStyle name="Normalny 20 3" xfId="105"/>
    <cellStyle name="Normalny 3" xfId="106"/>
    <cellStyle name="Normalny 3 2" xfId="107"/>
    <cellStyle name="Normalny 3 2 2" xfId="108"/>
    <cellStyle name="Normalny 4" xfId="109"/>
    <cellStyle name="Normalny 4 2" xfId="110"/>
    <cellStyle name="Normalny 4 3" xfId="111"/>
    <cellStyle name="Normalny 5" xfId="112"/>
    <cellStyle name="Normalny_02 - Tabela nr 1 - Budynki" xfId="113"/>
    <cellStyle name="Normalny_pozostałe dane" xfId="114"/>
    <cellStyle name="Obliczenia" xfId="115"/>
    <cellStyle name="Obliczenia 2" xfId="116"/>
    <cellStyle name="Percent" xfId="117"/>
    <cellStyle name="Result" xfId="118"/>
    <cellStyle name="Result2" xfId="119"/>
    <cellStyle name="Suma" xfId="120"/>
    <cellStyle name="Suma 2" xfId="121"/>
    <cellStyle name="TableStyleLight1" xfId="122"/>
    <cellStyle name="Tekst objaśnienia" xfId="123"/>
    <cellStyle name="Tekst objaśnienia 2" xfId="124"/>
    <cellStyle name="Tekst ostrzeżenia" xfId="125"/>
    <cellStyle name="Tekst ostrzeżenia 2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lutowy 10" xfId="133"/>
    <cellStyle name="Walutowy 10 2" xfId="134"/>
    <cellStyle name="Walutowy 10 3" xfId="135"/>
    <cellStyle name="Walutowy 10 4" xfId="136"/>
    <cellStyle name="Walutowy 10 5" xfId="137"/>
    <cellStyle name="Walutowy 10 6" xfId="138"/>
    <cellStyle name="Walutowy 10 7" xfId="139"/>
    <cellStyle name="Walutowy 11" xfId="140"/>
    <cellStyle name="Walutowy 12" xfId="141"/>
    <cellStyle name="Walutowy 13" xfId="142"/>
    <cellStyle name="Walutowy 14" xfId="143"/>
    <cellStyle name="Walutowy 2" xfId="144"/>
    <cellStyle name="Walutowy 2 10" xfId="145"/>
    <cellStyle name="Walutowy 2 2" xfId="146"/>
    <cellStyle name="Walutowy 2 2 2" xfId="147"/>
    <cellStyle name="Walutowy 2 2 3" xfId="148"/>
    <cellStyle name="Walutowy 2 2 4" xfId="149"/>
    <cellStyle name="Walutowy 2 2 5" xfId="150"/>
    <cellStyle name="Walutowy 2 2 6" xfId="151"/>
    <cellStyle name="Walutowy 2 2 7" xfId="152"/>
    <cellStyle name="Walutowy 2 3" xfId="153"/>
    <cellStyle name="Walutowy 2 3 2" xfId="154"/>
    <cellStyle name="Walutowy 2 3 3" xfId="155"/>
    <cellStyle name="Walutowy 2 3 4" xfId="156"/>
    <cellStyle name="Walutowy 2 3 5" xfId="157"/>
    <cellStyle name="Walutowy 2 3 6" xfId="158"/>
    <cellStyle name="Walutowy 2 3 7" xfId="159"/>
    <cellStyle name="Walutowy 2 4" xfId="160"/>
    <cellStyle name="Walutowy 2 4 2" xfId="161"/>
    <cellStyle name="Walutowy 2 4 3" xfId="162"/>
    <cellStyle name="Walutowy 2 4 4" xfId="163"/>
    <cellStyle name="Walutowy 2 4 5" xfId="164"/>
    <cellStyle name="Walutowy 2 4 6" xfId="165"/>
    <cellStyle name="Walutowy 2 4 7" xfId="166"/>
    <cellStyle name="Walutowy 2 5" xfId="167"/>
    <cellStyle name="Walutowy 2 6" xfId="168"/>
    <cellStyle name="Walutowy 2 7" xfId="169"/>
    <cellStyle name="Walutowy 2 8" xfId="170"/>
    <cellStyle name="Walutowy 2 9" xfId="171"/>
    <cellStyle name="Walutowy 3" xfId="172"/>
    <cellStyle name="Walutowy 3 2" xfId="173"/>
    <cellStyle name="Walutowy 3 3" xfId="174"/>
    <cellStyle name="Walutowy 3 4" xfId="175"/>
    <cellStyle name="Walutowy 3 5" xfId="176"/>
    <cellStyle name="Walutowy 3 6" xfId="177"/>
    <cellStyle name="Walutowy 3 7" xfId="178"/>
    <cellStyle name="Walutowy 4" xfId="179"/>
    <cellStyle name="Walutowy 4 2" xfId="180"/>
    <cellStyle name="Walutowy 4 3" xfId="181"/>
    <cellStyle name="Walutowy 4 4" xfId="182"/>
    <cellStyle name="Walutowy 4 5" xfId="183"/>
    <cellStyle name="Walutowy 4 6" xfId="184"/>
    <cellStyle name="Walutowy 4 7" xfId="185"/>
    <cellStyle name="Walutowy 5" xfId="186"/>
    <cellStyle name="Walutowy 5 2" xfId="187"/>
    <cellStyle name="Walutowy 5 3" xfId="188"/>
    <cellStyle name="Walutowy 5 4" xfId="189"/>
    <cellStyle name="Walutowy 5 5" xfId="190"/>
    <cellStyle name="Walutowy 5 6" xfId="191"/>
    <cellStyle name="Walutowy 5 7" xfId="192"/>
    <cellStyle name="Walutowy 6" xfId="193"/>
    <cellStyle name="Walutowy 6 2" xfId="194"/>
    <cellStyle name="Walutowy 6 3" xfId="195"/>
    <cellStyle name="Walutowy 6 4" xfId="196"/>
    <cellStyle name="Walutowy 6 5" xfId="197"/>
    <cellStyle name="Walutowy 6 6" xfId="198"/>
    <cellStyle name="Walutowy 6 7" xfId="199"/>
    <cellStyle name="Walutowy 7" xfId="200"/>
    <cellStyle name="Walutowy 8" xfId="201"/>
    <cellStyle name="Walutowy 9" xfId="202"/>
    <cellStyle name="Złe 2" xfId="203"/>
    <cellStyle name="Zły" xfId="204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5.421875" style="0" customWidth="1"/>
    <col min="2" max="2" width="50.8515625" style="0" customWidth="1"/>
    <col min="3" max="3" width="20.8515625" style="0" customWidth="1"/>
    <col min="4" max="4" width="18.140625" style="20" customWidth="1"/>
    <col min="5" max="5" width="11.28125" style="20" customWidth="1"/>
    <col min="6" max="6" width="42.8515625" style="20" customWidth="1"/>
    <col min="7" max="7" width="12.00390625" style="0" customWidth="1"/>
    <col min="8" max="8" width="18.28125" style="20" customWidth="1"/>
    <col min="9" max="9" width="39.28125" style="0" customWidth="1"/>
    <col min="10" max="10" width="22.57421875" style="0" customWidth="1"/>
    <col min="11" max="11" width="13.00390625" style="0" customWidth="1"/>
    <col min="12" max="12" width="24.421875" style="0" customWidth="1"/>
    <col min="13" max="13" width="20.140625" style="0" customWidth="1"/>
  </cols>
  <sheetData>
    <row r="1" spans="1:7" ht="12.75">
      <c r="A1" s="596" t="s">
        <v>114</v>
      </c>
      <c r="B1" s="597"/>
      <c r="C1" s="598"/>
      <c r="G1" s="24"/>
    </row>
    <row r="3" spans="1:13" s="120" customFormat="1" ht="132">
      <c r="A3" s="157" t="s">
        <v>1</v>
      </c>
      <c r="B3" s="157" t="s">
        <v>2</v>
      </c>
      <c r="C3" s="157" t="s">
        <v>3</v>
      </c>
      <c r="D3" s="157" t="s">
        <v>4</v>
      </c>
      <c r="E3" s="157" t="s">
        <v>0</v>
      </c>
      <c r="F3" s="150" t="s">
        <v>46</v>
      </c>
      <c r="G3" s="150" t="s">
        <v>5</v>
      </c>
      <c r="H3" s="150" t="s">
        <v>45</v>
      </c>
      <c r="I3" s="150" t="s">
        <v>82</v>
      </c>
      <c r="J3" s="150" t="s">
        <v>83</v>
      </c>
      <c r="K3" s="150" t="s">
        <v>84</v>
      </c>
      <c r="L3" s="150" t="s">
        <v>47</v>
      </c>
      <c r="M3" s="150" t="s">
        <v>48</v>
      </c>
    </row>
    <row r="4" spans="1:13" s="122" customFormat="1" ht="50.25" customHeight="1">
      <c r="A4" s="121">
        <v>1</v>
      </c>
      <c r="B4" s="123" t="s">
        <v>115</v>
      </c>
      <c r="C4" s="163">
        <v>5791787475</v>
      </c>
      <c r="D4" s="167" t="s">
        <v>113</v>
      </c>
      <c r="E4" s="164" t="s">
        <v>158</v>
      </c>
      <c r="F4" s="164" t="s">
        <v>159</v>
      </c>
      <c r="G4" s="163">
        <v>73</v>
      </c>
      <c r="H4" s="163" t="s">
        <v>160</v>
      </c>
      <c r="I4" s="121"/>
      <c r="J4" s="121" t="s">
        <v>94</v>
      </c>
      <c r="K4" s="121" t="s">
        <v>95</v>
      </c>
      <c r="L4" s="573">
        <v>93000000</v>
      </c>
      <c r="M4" s="121">
        <v>1</v>
      </c>
    </row>
    <row r="5" spans="1:13" s="122" customFormat="1" ht="51" customHeight="1">
      <c r="A5" s="121">
        <v>2</v>
      </c>
      <c r="B5" s="407" t="s">
        <v>698</v>
      </c>
      <c r="C5" s="163" t="s">
        <v>626</v>
      </c>
      <c r="D5" s="167" t="s">
        <v>627</v>
      </c>
      <c r="E5" s="164" t="s">
        <v>229</v>
      </c>
      <c r="F5" s="164" t="s">
        <v>258</v>
      </c>
      <c r="G5" s="163">
        <v>48</v>
      </c>
      <c r="H5" s="163">
        <v>360</v>
      </c>
      <c r="I5" s="121" t="s">
        <v>259</v>
      </c>
      <c r="J5" s="121" t="s">
        <v>96</v>
      </c>
      <c r="K5" s="121" t="s">
        <v>96</v>
      </c>
      <c r="L5" s="573">
        <v>2911133</v>
      </c>
      <c r="M5" s="121">
        <v>0</v>
      </c>
    </row>
    <row r="6" spans="1:13" s="122" customFormat="1" ht="57" customHeight="1">
      <c r="A6" s="121">
        <v>3</v>
      </c>
      <c r="B6" s="415" t="s">
        <v>699</v>
      </c>
      <c r="C6" s="163" t="s">
        <v>720</v>
      </c>
      <c r="D6" s="124" t="s">
        <v>721</v>
      </c>
      <c r="E6" s="164">
        <v>802</v>
      </c>
      <c r="F6" s="164" t="s">
        <v>722</v>
      </c>
      <c r="G6" s="163">
        <v>62</v>
      </c>
      <c r="H6" s="163">
        <v>439</v>
      </c>
      <c r="I6" s="121" t="s">
        <v>208</v>
      </c>
      <c r="J6" s="121"/>
      <c r="K6" s="121" t="s">
        <v>95</v>
      </c>
      <c r="L6" s="573">
        <v>3241152</v>
      </c>
      <c r="M6" s="121" t="s">
        <v>208</v>
      </c>
    </row>
    <row r="7" spans="1:13" s="122" customFormat="1" ht="59.25" customHeight="1">
      <c r="A7" s="121">
        <v>4</v>
      </c>
      <c r="B7" s="123" t="s">
        <v>133</v>
      </c>
      <c r="C7" s="163">
        <v>5791576749</v>
      </c>
      <c r="D7" s="167" t="s">
        <v>738</v>
      </c>
      <c r="E7" s="164" t="s">
        <v>229</v>
      </c>
      <c r="F7" s="164" t="s">
        <v>739</v>
      </c>
      <c r="G7" s="163">
        <v>81</v>
      </c>
      <c r="H7" s="163">
        <v>689</v>
      </c>
      <c r="I7" s="121"/>
      <c r="J7" s="121" t="s">
        <v>95</v>
      </c>
      <c r="K7" s="121" t="s">
        <v>95</v>
      </c>
      <c r="L7" s="573">
        <v>5449067</v>
      </c>
      <c r="M7" s="121">
        <v>30</v>
      </c>
    </row>
    <row r="8" spans="1:13" s="122" customFormat="1" ht="93" customHeight="1">
      <c r="A8" s="121">
        <v>5</v>
      </c>
      <c r="B8" s="123" t="s">
        <v>117</v>
      </c>
      <c r="C8" s="163">
        <v>5791552648</v>
      </c>
      <c r="D8" s="167" t="s">
        <v>745</v>
      </c>
      <c r="E8" s="164" t="s">
        <v>229</v>
      </c>
      <c r="F8" s="164" t="s">
        <v>339</v>
      </c>
      <c r="G8" s="163">
        <v>151</v>
      </c>
      <c r="H8" s="163">
        <v>931</v>
      </c>
      <c r="I8" s="121" t="s">
        <v>746</v>
      </c>
      <c r="J8" s="121" t="s">
        <v>95</v>
      </c>
      <c r="K8" s="121" t="s">
        <v>95</v>
      </c>
      <c r="L8" s="573">
        <v>9726487</v>
      </c>
      <c r="M8" s="121" t="s">
        <v>95</v>
      </c>
    </row>
    <row r="9" spans="1:13" s="122" customFormat="1" ht="53.25" customHeight="1">
      <c r="A9" s="452">
        <v>6</v>
      </c>
      <c r="B9" s="453" t="s">
        <v>119</v>
      </c>
      <c r="C9" s="454">
        <v>5791568448</v>
      </c>
      <c r="D9" s="455" t="s">
        <v>759</v>
      </c>
      <c r="E9" s="456" t="s">
        <v>760</v>
      </c>
      <c r="F9" s="456" t="s">
        <v>761</v>
      </c>
      <c r="G9" s="454">
        <v>82</v>
      </c>
      <c r="H9" s="454">
        <v>180</v>
      </c>
      <c r="I9" s="452"/>
      <c r="J9" s="452"/>
      <c r="K9" s="452" t="s">
        <v>95</v>
      </c>
      <c r="L9" s="574">
        <v>5588000</v>
      </c>
      <c r="M9" s="452" t="s">
        <v>95</v>
      </c>
    </row>
    <row r="10" spans="1:13" s="122" customFormat="1" ht="105" customHeight="1">
      <c r="A10" s="121">
        <v>7</v>
      </c>
      <c r="B10" s="123" t="s">
        <v>120</v>
      </c>
      <c r="C10" s="163">
        <v>5791802080</v>
      </c>
      <c r="D10" s="167" t="s">
        <v>773</v>
      </c>
      <c r="E10" s="164"/>
      <c r="F10" s="164" t="s">
        <v>774</v>
      </c>
      <c r="G10" s="163">
        <v>24</v>
      </c>
      <c r="H10" s="163">
        <v>32</v>
      </c>
      <c r="I10" s="163" t="s">
        <v>775</v>
      </c>
      <c r="J10" s="163"/>
      <c r="K10" s="163"/>
      <c r="L10" s="575">
        <v>1622918</v>
      </c>
      <c r="M10" s="163" t="s">
        <v>776</v>
      </c>
    </row>
    <row r="11" spans="1:13" s="122" customFormat="1" ht="42" customHeight="1">
      <c r="A11" s="475">
        <v>8</v>
      </c>
      <c r="B11" s="476" t="s">
        <v>121</v>
      </c>
      <c r="C11" s="475">
        <v>5791561860</v>
      </c>
      <c r="D11" s="477" t="s">
        <v>778</v>
      </c>
      <c r="E11" s="475" t="s">
        <v>779</v>
      </c>
      <c r="F11" s="475" t="s">
        <v>339</v>
      </c>
      <c r="G11" s="475">
        <v>71</v>
      </c>
      <c r="H11" s="475">
        <v>102</v>
      </c>
      <c r="I11" s="475"/>
      <c r="J11" s="475"/>
      <c r="K11" s="475" t="s">
        <v>95</v>
      </c>
      <c r="L11" s="576">
        <v>5959826</v>
      </c>
      <c r="M11" s="475">
        <v>1</v>
      </c>
    </row>
    <row r="12" spans="1:13" s="122" customFormat="1" ht="54" customHeight="1">
      <c r="A12" s="121">
        <v>9</v>
      </c>
      <c r="B12" s="123" t="s">
        <v>128</v>
      </c>
      <c r="C12" s="163">
        <v>5791787630</v>
      </c>
      <c r="D12" s="167" t="s">
        <v>805</v>
      </c>
      <c r="E12" s="164" t="s">
        <v>229</v>
      </c>
      <c r="F12" s="164" t="s">
        <v>806</v>
      </c>
      <c r="G12" s="163">
        <v>20</v>
      </c>
      <c r="H12" s="163">
        <v>0</v>
      </c>
      <c r="I12" s="121" t="s">
        <v>118</v>
      </c>
      <c r="J12" s="121"/>
      <c r="K12" s="121"/>
      <c r="L12" s="573">
        <v>1293460</v>
      </c>
      <c r="M12" s="121">
        <v>0</v>
      </c>
    </row>
    <row r="13" spans="1:13" s="122" customFormat="1" ht="42" customHeight="1">
      <c r="A13" s="121">
        <v>10</v>
      </c>
      <c r="B13" s="123" t="s">
        <v>122</v>
      </c>
      <c r="C13" s="163" t="s">
        <v>809</v>
      </c>
      <c r="D13" s="167" t="s">
        <v>810</v>
      </c>
      <c r="E13" s="164" t="s">
        <v>811</v>
      </c>
      <c r="F13" s="164" t="s">
        <v>812</v>
      </c>
      <c r="G13" s="163">
        <v>6</v>
      </c>
      <c r="H13" s="163">
        <v>150</v>
      </c>
      <c r="I13" s="121"/>
      <c r="J13" s="121" t="s">
        <v>95</v>
      </c>
      <c r="K13" s="121" t="s">
        <v>95</v>
      </c>
      <c r="L13" s="573">
        <v>235000</v>
      </c>
      <c r="M13" s="121" t="s">
        <v>813</v>
      </c>
    </row>
    <row r="14" spans="1:13" s="122" customFormat="1" ht="63.75" customHeight="1">
      <c r="A14" s="121">
        <v>11</v>
      </c>
      <c r="B14" s="511" t="s">
        <v>123</v>
      </c>
      <c r="C14" s="121" t="s">
        <v>816</v>
      </c>
      <c r="D14" s="512" t="s">
        <v>817</v>
      </c>
      <c r="E14" s="121" t="s">
        <v>818</v>
      </c>
      <c r="F14" s="121" t="s">
        <v>819</v>
      </c>
      <c r="G14" s="121">
        <v>64</v>
      </c>
      <c r="H14" s="121">
        <v>82</v>
      </c>
      <c r="I14" s="121"/>
      <c r="J14" s="121" t="s">
        <v>95</v>
      </c>
      <c r="K14" s="121" t="s">
        <v>95</v>
      </c>
      <c r="L14" s="573">
        <v>3683901</v>
      </c>
      <c r="M14" s="121" t="s">
        <v>95</v>
      </c>
    </row>
    <row r="15" spans="1:13" s="122" customFormat="1" ht="93.75" customHeight="1">
      <c r="A15" s="121">
        <v>12</v>
      </c>
      <c r="B15" s="511" t="s">
        <v>820</v>
      </c>
      <c r="C15" s="513"/>
      <c r="D15" s="514" t="s">
        <v>821</v>
      </c>
      <c r="E15" s="121"/>
      <c r="F15" s="121" t="s">
        <v>822</v>
      </c>
      <c r="G15" s="121">
        <v>7</v>
      </c>
      <c r="H15" s="121">
        <v>20</v>
      </c>
      <c r="I15" s="121"/>
      <c r="J15" s="121" t="s">
        <v>95</v>
      </c>
      <c r="K15" s="121" t="s">
        <v>95</v>
      </c>
      <c r="L15" s="573">
        <v>356800</v>
      </c>
      <c r="M15" s="121" t="s">
        <v>95</v>
      </c>
    </row>
    <row r="16" spans="1:13" s="125" customFormat="1" ht="69" customHeight="1">
      <c r="A16" s="121">
        <v>13</v>
      </c>
      <c r="B16" s="511" t="s">
        <v>831</v>
      </c>
      <c r="C16" s="121">
        <v>5791798728</v>
      </c>
      <c r="D16" s="512" t="s">
        <v>832</v>
      </c>
      <c r="E16" s="121" t="s">
        <v>833</v>
      </c>
      <c r="F16" s="121" t="s">
        <v>834</v>
      </c>
      <c r="G16" s="121">
        <v>15</v>
      </c>
      <c r="H16" s="121"/>
      <c r="I16" s="121"/>
      <c r="J16" s="121"/>
      <c r="K16" s="121" t="s">
        <v>96</v>
      </c>
      <c r="L16" s="573">
        <v>838993</v>
      </c>
      <c r="M16" s="121">
        <v>0</v>
      </c>
    </row>
    <row r="17" spans="1:13" s="125" customFormat="1" ht="42" customHeight="1">
      <c r="A17" s="121">
        <v>14</v>
      </c>
      <c r="B17" s="123" t="s">
        <v>125</v>
      </c>
      <c r="C17" s="163" t="s">
        <v>843</v>
      </c>
      <c r="D17" s="167" t="s">
        <v>844</v>
      </c>
      <c r="E17" s="164" t="s">
        <v>845</v>
      </c>
      <c r="F17" s="164" t="s">
        <v>846</v>
      </c>
      <c r="G17" s="163">
        <v>47</v>
      </c>
      <c r="H17" s="163" t="s">
        <v>200</v>
      </c>
      <c r="I17" s="163" t="s">
        <v>200</v>
      </c>
      <c r="J17" s="163" t="s">
        <v>200</v>
      </c>
      <c r="K17" s="163" t="s">
        <v>96</v>
      </c>
      <c r="L17" s="577">
        <v>25000000</v>
      </c>
      <c r="M17" s="163" t="s">
        <v>200</v>
      </c>
    </row>
    <row r="18" spans="1:13" s="125" customFormat="1" ht="98.25" customHeight="1">
      <c r="A18" s="541">
        <v>15</v>
      </c>
      <c r="B18" s="542" t="s">
        <v>126</v>
      </c>
      <c r="C18" s="541">
        <v>5792051204</v>
      </c>
      <c r="D18" s="543" t="s">
        <v>851</v>
      </c>
      <c r="E18" s="541" t="s">
        <v>229</v>
      </c>
      <c r="F18" s="541" t="s">
        <v>852</v>
      </c>
      <c r="G18" s="541">
        <v>56</v>
      </c>
      <c r="H18" s="541">
        <v>800</v>
      </c>
      <c r="I18" s="541" t="s">
        <v>208</v>
      </c>
      <c r="J18" s="541" t="s">
        <v>95</v>
      </c>
      <c r="K18" s="541" t="s">
        <v>95</v>
      </c>
      <c r="L18" s="578">
        <v>2781928</v>
      </c>
      <c r="M18" s="541" t="s">
        <v>853</v>
      </c>
    </row>
    <row r="19" spans="1:13" s="125" customFormat="1" ht="97.5" customHeight="1">
      <c r="A19" s="121">
        <v>16</v>
      </c>
      <c r="B19" s="123" t="s">
        <v>866</v>
      </c>
      <c r="C19" s="163">
        <v>5791796801</v>
      </c>
      <c r="D19" s="124" t="s">
        <v>864</v>
      </c>
      <c r="E19" s="124" t="s">
        <v>845</v>
      </c>
      <c r="F19" s="124" t="s">
        <v>865</v>
      </c>
      <c r="G19" s="163">
        <v>9</v>
      </c>
      <c r="H19" s="163" t="s">
        <v>95</v>
      </c>
      <c r="I19" s="163" t="s">
        <v>95</v>
      </c>
      <c r="J19" s="163" t="s">
        <v>95</v>
      </c>
      <c r="K19" s="163" t="s">
        <v>95</v>
      </c>
      <c r="L19" s="578">
        <v>1331532</v>
      </c>
      <c r="M19" s="163" t="s">
        <v>95</v>
      </c>
    </row>
    <row r="20" spans="1:13" s="125" customFormat="1" ht="114.75" customHeight="1">
      <c r="A20" s="121">
        <v>17</v>
      </c>
      <c r="B20" s="123" t="s">
        <v>568</v>
      </c>
      <c r="C20" s="163">
        <v>5792142970</v>
      </c>
      <c r="D20" s="167" t="s">
        <v>889</v>
      </c>
      <c r="E20" s="124" t="s">
        <v>890</v>
      </c>
      <c r="F20" s="163" t="s">
        <v>891</v>
      </c>
      <c r="G20" s="163" t="s">
        <v>892</v>
      </c>
      <c r="H20" s="163"/>
      <c r="I20" s="163"/>
      <c r="J20" s="163"/>
      <c r="K20" s="163"/>
      <c r="L20" s="577">
        <v>775100</v>
      </c>
      <c r="M20" s="163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view="pageBreakPreview" zoomScale="85" zoomScaleSheetLayoutView="85" zoomScalePageLayoutView="0" workbookViewId="0" topLeftCell="A70">
      <selection activeCell="I86" sqref="I86"/>
    </sheetView>
  </sheetViews>
  <sheetFormatPr defaultColWidth="9.140625" defaultRowHeight="12.75"/>
  <cols>
    <col min="1" max="1" width="4.28125" style="100" customWidth="1"/>
    <col min="2" max="2" width="30.00390625" style="100" customWidth="1"/>
    <col min="3" max="3" width="16.00390625" style="101" customWidth="1"/>
    <col min="4" max="4" width="13.57421875" style="102" customWidth="1"/>
    <col min="5" max="5" width="14.00390625" style="102" customWidth="1"/>
    <col min="6" max="6" width="13.00390625" style="103" customWidth="1"/>
    <col min="7" max="7" width="13.8515625" style="101" customWidth="1"/>
    <col min="8" max="8" width="25.7109375" style="107" customWidth="1"/>
    <col min="9" max="9" width="23.421875" style="100" customWidth="1"/>
    <col min="10" max="10" width="74.421875" style="101" customWidth="1"/>
    <col min="11" max="11" width="21.8515625" style="100" customWidth="1"/>
    <col min="12" max="12" width="6.28125" style="39" customWidth="1"/>
    <col min="13" max="15" width="20.00390625" style="39" customWidth="1"/>
    <col min="16" max="16" width="39.00390625" style="39" customWidth="1"/>
    <col min="17" max="18" width="13.7109375" style="39" customWidth="1"/>
    <col min="19" max="22" width="13.7109375" style="40" customWidth="1"/>
    <col min="23" max="23" width="13.421875" style="40" customWidth="1"/>
    <col min="24" max="24" width="12.8515625" style="40" customWidth="1"/>
    <col min="25" max="26" width="14.7109375" style="40" customWidth="1"/>
  </cols>
  <sheetData>
    <row r="1" spans="1:12" ht="26.25" customHeight="1">
      <c r="A1" s="126" t="s">
        <v>129</v>
      </c>
      <c r="G1" s="104"/>
      <c r="L1" s="99" t="s">
        <v>129</v>
      </c>
    </row>
    <row r="2" spans="1:26" ht="57" customHeight="1">
      <c r="A2" s="599" t="s">
        <v>49</v>
      </c>
      <c r="B2" s="599" t="s">
        <v>50</v>
      </c>
      <c r="C2" s="599" t="s">
        <v>51</v>
      </c>
      <c r="D2" s="599" t="s">
        <v>52</v>
      </c>
      <c r="E2" s="599" t="s">
        <v>86</v>
      </c>
      <c r="F2" s="599" t="s">
        <v>85</v>
      </c>
      <c r="G2" s="599" t="s">
        <v>53</v>
      </c>
      <c r="H2" s="605" t="s">
        <v>67</v>
      </c>
      <c r="I2" s="599" t="s">
        <v>68</v>
      </c>
      <c r="J2" s="599" t="s">
        <v>87</v>
      </c>
      <c r="K2" s="599" t="s">
        <v>6</v>
      </c>
      <c r="L2" s="599" t="s">
        <v>49</v>
      </c>
      <c r="M2" s="599" t="s">
        <v>54</v>
      </c>
      <c r="N2" s="599"/>
      <c r="O2" s="599"/>
      <c r="P2" s="599" t="s">
        <v>88</v>
      </c>
      <c r="Q2" s="599" t="s">
        <v>69</v>
      </c>
      <c r="R2" s="599"/>
      <c r="S2" s="599"/>
      <c r="T2" s="599"/>
      <c r="U2" s="599"/>
      <c r="V2" s="599"/>
      <c r="W2" s="599" t="s">
        <v>55</v>
      </c>
      <c r="X2" s="599" t="s">
        <v>56</v>
      </c>
      <c r="Y2" s="599" t="s">
        <v>57</v>
      </c>
      <c r="Z2" s="599" t="s">
        <v>58</v>
      </c>
    </row>
    <row r="3" spans="1:26" ht="60.75" customHeight="1">
      <c r="A3" s="599"/>
      <c r="B3" s="599"/>
      <c r="C3" s="599"/>
      <c r="D3" s="599"/>
      <c r="E3" s="599"/>
      <c r="F3" s="599"/>
      <c r="G3" s="599"/>
      <c r="H3" s="605"/>
      <c r="I3" s="599"/>
      <c r="J3" s="599"/>
      <c r="K3" s="599"/>
      <c r="L3" s="599"/>
      <c r="M3" s="38" t="s">
        <v>59</v>
      </c>
      <c r="N3" s="38" t="s">
        <v>60</v>
      </c>
      <c r="O3" s="38" t="s">
        <v>61</v>
      </c>
      <c r="P3" s="599"/>
      <c r="Q3" s="38" t="s">
        <v>62</v>
      </c>
      <c r="R3" s="38" t="s">
        <v>63</v>
      </c>
      <c r="S3" s="38" t="s">
        <v>89</v>
      </c>
      <c r="T3" s="38" t="s">
        <v>64</v>
      </c>
      <c r="U3" s="38" t="s">
        <v>65</v>
      </c>
      <c r="V3" s="38" t="s">
        <v>66</v>
      </c>
      <c r="W3" s="599"/>
      <c r="X3" s="599"/>
      <c r="Y3" s="599"/>
      <c r="Z3" s="599"/>
    </row>
    <row r="4" spans="1:26" s="70" customFormat="1" ht="21.75" customHeight="1">
      <c r="A4" s="604" t="s">
        <v>132</v>
      </c>
      <c r="B4" s="604"/>
      <c r="C4" s="604"/>
      <c r="D4" s="604"/>
      <c r="E4" s="604"/>
      <c r="F4" s="604"/>
      <c r="G4" s="69"/>
      <c r="H4" s="108"/>
      <c r="I4" s="68"/>
      <c r="J4" s="80"/>
      <c r="K4" s="68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51" customFormat="1" ht="108" customHeight="1">
      <c r="A5" s="86">
        <v>1</v>
      </c>
      <c r="B5" s="71" t="s">
        <v>668</v>
      </c>
      <c r="C5" s="49" t="s">
        <v>148</v>
      </c>
      <c r="D5" s="49" t="s">
        <v>95</v>
      </c>
      <c r="E5" s="49" t="s">
        <v>95</v>
      </c>
      <c r="F5" s="49" t="s">
        <v>669</v>
      </c>
      <c r="G5" s="49">
        <v>1920</v>
      </c>
      <c r="H5" s="579">
        <v>178346</v>
      </c>
      <c r="I5" s="128" t="s">
        <v>150</v>
      </c>
      <c r="J5" s="90" t="s">
        <v>670</v>
      </c>
      <c r="K5" s="71" t="s">
        <v>671</v>
      </c>
      <c r="L5" s="49">
        <v>1</v>
      </c>
      <c r="M5" s="49" t="s">
        <v>102</v>
      </c>
      <c r="N5" s="49" t="s">
        <v>672</v>
      </c>
      <c r="O5" s="49" t="s">
        <v>673</v>
      </c>
      <c r="P5" s="49" t="s">
        <v>674</v>
      </c>
      <c r="Q5" s="49" t="s">
        <v>675</v>
      </c>
      <c r="R5" s="49" t="s">
        <v>100</v>
      </c>
      <c r="S5" s="49" t="s">
        <v>100</v>
      </c>
      <c r="T5" s="49" t="s">
        <v>100</v>
      </c>
      <c r="U5" s="49" t="s">
        <v>208</v>
      </c>
      <c r="V5" s="49" t="s">
        <v>100</v>
      </c>
      <c r="W5" s="49">
        <v>128.83</v>
      </c>
      <c r="X5" s="49">
        <v>2</v>
      </c>
      <c r="Y5" s="49" t="s">
        <v>94</v>
      </c>
      <c r="Z5" s="49" t="s">
        <v>95</v>
      </c>
    </row>
    <row r="6" spans="1:26" s="162" customFormat="1" ht="101.25" customHeight="1">
      <c r="A6" s="71">
        <v>2</v>
      </c>
      <c r="B6" s="71" t="s">
        <v>676</v>
      </c>
      <c r="C6" s="49" t="s">
        <v>241</v>
      </c>
      <c r="D6" s="49" t="s">
        <v>95</v>
      </c>
      <c r="E6" s="49" t="s">
        <v>95</v>
      </c>
      <c r="F6" s="49" t="s">
        <v>95</v>
      </c>
      <c r="G6" s="49">
        <v>1930</v>
      </c>
      <c r="H6" s="579">
        <v>25349</v>
      </c>
      <c r="I6" s="128" t="s">
        <v>150</v>
      </c>
      <c r="J6" s="397"/>
      <c r="K6" s="71" t="s">
        <v>671</v>
      </c>
      <c r="L6" s="49">
        <v>2</v>
      </c>
      <c r="M6" s="49" t="s">
        <v>102</v>
      </c>
      <c r="N6" s="49" t="s">
        <v>160</v>
      </c>
      <c r="O6" s="49" t="s">
        <v>677</v>
      </c>
      <c r="P6" s="49" t="s">
        <v>103</v>
      </c>
      <c r="Q6" s="49" t="s">
        <v>675</v>
      </c>
      <c r="R6" s="49" t="s">
        <v>675</v>
      </c>
      <c r="S6" s="49" t="s">
        <v>160</v>
      </c>
      <c r="T6" s="49" t="s">
        <v>675</v>
      </c>
      <c r="U6" s="49" t="s">
        <v>208</v>
      </c>
      <c r="V6" s="49" t="s">
        <v>160</v>
      </c>
      <c r="W6" s="49">
        <v>54.54</v>
      </c>
      <c r="X6" s="49">
        <v>1</v>
      </c>
      <c r="Y6" s="49" t="s">
        <v>95</v>
      </c>
      <c r="Z6" s="49" t="s">
        <v>95</v>
      </c>
    </row>
    <row r="7" spans="1:26" s="67" customFormat="1" ht="42.75">
      <c r="A7" s="71">
        <v>3</v>
      </c>
      <c r="B7" s="71" t="s">
        <v>678</v>
      </c>
      <c r="C7" s="49" t="s">
        <v>679</v>
      </c>
      <c r="D7" s="49" t="s">
        <v>94</v>
      </c>
      <c r="E7" s="49" t="s">
        <v>95</v>
      </c>
      <c r="F7" s="49" t="s">
        <v>95</v>
      </c>
      <c r="G7" s="49">
        <v>1985</v>
      </c>
      <c r="H7" s="579">
        <v>1450000</v>
      </c>
      <c r="I7" s="128" t="s">
        <v>680</v>
      </c>
      <c r="J7" s="72" t="s">
        <v>681</v>
      </c>
      <c r="K7" s="71" t="s">
        <v>682</v>
      </c>
      <c r="L7" s="49">
        <v>3</v>
      </c>
      <c r="M7" s="49" t="s">
        <v>102</v>
      </c>
      <c r="N7" s="49" t="s">
        <v>683</v>
      </c>
      <c r="O7" s="49" t="s">
        <v>684</v>
      </c>
      <c r="P7" s="49"/>
      <c r="Q7" s="49" t="s">
        <v>685</v>
      </c>
      <c r="R7" s="49" t="s">
        <v>685</v>
      </c>
      <c r="S7" s="49" t="s">
        <v>685</v>
      </c>
      <c r="T7" s="49" t="s">
        <v>685</v>
      </c>
      <c r="U7" s="49"/>
      <c r="V7" s="49" t="s">
        <v>685</v>
      </c>
      <c r="W7" s="49">
        <v>535.43</v>
      </c>
      <c r="X7" s="49">
        <v>2</v>
      </c>
      <c r="Y7" s="49" t="s">
        <v>94</v>
      </c>
      <c r="Z7" s="49" t="s">
        <v>95</v>
      </c>
    </row>
    <row r="8" spans="1:26" s="70" customFormat="1" ht="25.5" customHeight="1">
      <c r="A8" s="71">
        <v>4</v>
      </c>
      <c r="B8" s="71" t="s">
        <v>686</v>
      </c>
      <c r="C8" s="49" t="s">
        <v>679</v>
      </c>
      <c r="D8" s="49" t="s">
        <v>94</v>
      </c>
      <c r="E8" s="49" t="s">
        <v>95</v>
      </c>
      <c r="F8" s="49" t="s">
        <v>687</v>
      </c>
      <c r="G8" s="49">
        <v>1926</v>
      </c>
      <c r="H8" s="579">
        <v>352000</v>
      </c>
      <c r="I8" s="128" t="s">
        <v>680</v>
      </c>
      <c r="J8" s="72" t="s">
        <v>688</v>
      </c>
      <c r="K8" s="71" t="s">
        <v>682</v>
      </c>
      <c r="L8" s="49">
        <v>4</v>
      </c>
      <c r="M8" s="49" t="s">
        <v>102</v>
      </c>
      <c r="N8" s="49"/>
      <c r="O8" s="49"/>
      <c r="P8" s="49"/>
      <c r="Q8" s="49" t="s">
        <v>685</v>
      </c>
      <c r="R8" s="49" t="s">
        <v>685</v>
      </c>
      <c r="S8" s="49" t="s">
        <v>685</v>
      </c>
      <c r="T8" s="49" t="s">
        <v>685</v>
      </c>
      <c r="U8" s="49"/>
      <c r="V8" s="49" t="s">
        <v>685</v>
      </c>
      <c r="W8" s="49">
        <v>129.3</v>
      </c>
      <c r="X8" s="49">
        <v>2</v>
      </c>
      <c r="Y8" s="49" t="s">
        <v>94</v>
      </c>
      <c r="Z8" s="49" t="s">
        <v>95</v>
      </c>
    </row>
    <row r="9" spans="1:26" s="70" customFormat="1" ht="27.75" customHeight="1">
      <c r="A9" s="608"/>
      <c r="B9" s="609"/>
      <c r="C9" s="610"/>
      <c r="D9" s="82"/>
      <c r="E9" s="82"/>
      <c r="F9" s="73"/>
      <c r="G9" s="75"/>
      <c r="H9" s="580">
        <f>SUM(H5:H8)</f>
        <v>2005695</v>
      </c>
      <c r="I9" s="74"/>
      <c r="J9" s="81"/>
      <c r="K9" s="74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51" customFormat="1" ht="42" customHeight="1">
      <c r="A10" s="601" t="s">
        <v>131</v>
      </c>
      <c r="B10" s="602"/>
      <c r="C10" s="602"/>
      <c r="D10" s="602"/>
      <c r="E10" s="602"/>
      <c r="F10" s="602"/>
      <c r="G10" s="602"/>
      <c r="H10" s="603"/>
      <c r="I10" s="89"/>
      <c r="J10" s="80"/>
      <c r="K10" s="68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s="51" customFormat="1" ht="42" customHeight="1">
      <c r="A11" s="408">
        <v>1</v>
      </c>
      <c r="B11" s="15" t="s">
        <v>260</v>
      </c>
      <c r="C11" s="91" t="s">
        <v>261</v>
      </c>
      <c r="D11" s="91" t="s">
        <v>262</v>
      </c>
      <c r="E11" s="394" t="s">
        <v>96</v>
      </c>
      <c r="F11" s="394" t="s">
        <v>262</v>
      </c>
      <c r="G11" s="91">
        <v>1874</v>
      </c>
      <c r="H11" s="579">
        <v>4031444.46</v>
      </c>
      <c r="I11" s="78" t="s">
        <v>150</v>
      </c>
      <c r="J11" s="129" t="s">
        <v>263</v>
      </c>
      <c r="K11" s="15" t="s">
        <v>264</v>
      </c>
      <c r="L11" s="91"/>
      <c r="M11" s="76" t="s">
        <v>102</v>
      </c>
      <c r="N11" s="76" t="s">
        <v>265</v>
      </c>
      <c r="O11" s="76" t="s">
        <v>266</v>
      </c>
      <c r="P11" s="91" t="s">
        <v>103</v>
      </c>
      <c r="Q11" s="394" t="s">
        <v>100</v>
      </c>
      <c r="R11" s="394" t="s">
        <v>100</v>
      </c>
      <c r="S11" s="394" t="s">
        <v>100</v>
      </c>
      <c r="T11" s="394" t="s">
        <v>100</v>
      </c>
      <c r="U11" s="394"/>
      <c r="V11" s="394" t="s">
        <v>100</v>
      </c>
      <c r="W11" s="76">
        <v>3314</v>
      </c>
      <c r="X11" s="76">
        <v>3</v>
      </c>
      <c r="Y11" s="76" t="s">
        <v>262</v>
      </c>
      <c r="Z11" s="76" t="s">
        <v>96</v>
      </c>
    </row>
    <row r="12" spans="1:26" s="51" customFormat="1" ht="30" customHeight="1">
      <c r="A12" s="600"/>
      <c r="B12" s="600"/>
      <c r="C12" s="600"/>
      <c r="D12" s="82"/>
      <c r="E12" s="82"/>
      <c r="F12" s="73"/>
      <c r="G12" s="75"/>
      <c r="H12" s="279">
        <f>SUM(H11)</f>
        <v>4031444.46</v>
      </c>
      <c r="I12" s="74"/>
      <c r="J12" s="81"/>
      <c r="K12" s="74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67" customFormat="1" ht="15" customHeight="1">
      <c r="A13" s="604" t="s">
        <v>723</v>
      </c>
      <c r="B13" s="604"/>
      <c r="C13" s="604"/>
      <c r="D13" s="604"/>
      <c r="E13" s="604"/>
      <c r="F13" s="604"/>
      <c r="G13" s="604"/>
      <c r="H13" s="604"/>
      <c r="I13" s="89"/>
      <c r="J13" s="80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s="70" customFormat="1" ht="84.75" customHeight="1">
      <c r="A14" s="418"/>
      <c r="B14" s="184" t="s">
        <v>272</v>
      </c>
      <c r="C14" s="416" t="s">
        <v>724</v>
      </c>
      <c r="D14" s="416" t="s">
        <v>262</v>
      </c>
      <c r="E14" s="416" t="s">
        <v>96</v>
      </c>
      <c r="F14" s="416" t="s">
        <v>96</v>
      </c>
      <c r="G14" s="33" t="s">
        <v>273</v>
      </c>
      <c r="H14" s="581">
        <v>5575120.78</v>
      </c>
      <c r="I14" s="420" t="s">
        <v>150</v>
      </c>
      <c r="J14" s="419" t="s">
        <v>274</v>
      </c>
      <c r="K14" s="417" t="s">
        <v>275</v>
      </c>
      <c r="L14" s="416">
        <v>1</v>
      </c>
      <c r="M14" s="421" t="s">
        <v>102</v>
      </c>
      <c r="N14" s="421" t="s">
        <v>276</v>
      </c>
      <c r="O14" s="33" t="s">
        <v>277</v>
      </c>
      <c r="P14" s="416" t="s">
        <v>278</v>
      </c>
      <c r="Q14" s="416" t="s">
        <v>100</v>
      </c>
      <c r="R14" s="416" t="s">
        <v>100</v>
      </c>
      <c r="S14" s="416" t="s">
        <v>100</v>
      </c>
      <c r="T14" s="416" t="s">
        <v>279</v>
      </c>
      <c r="U14" s="416" t="s">
        <v>208</v>
      </c>
      <c r="V14" s="416" t="s">
        <v>100</v>
      </c>
      <c r="W14" s="416">
        <v>1816.9</v>
      </c>
      <c r="X14" s="416">
        <v>4</v>
      </c>
      <c r="Y14" s="416" t="s">
        <v>262</v>
      </c>
      <c r="Z14" s="416" t="s">
        <v>96</v>
      </c>
    </row>
    <row r="15" spans="1:26" s="51" customFormat="1" ht="74.25" customHeight="1">
      <c r="A15" s="418"/>
      <c r="B15" s="55" t="s">
        <v>280</v>
      </c>
      <c r="C15" s="416" t="s">
        <v>724</v>
      </c>
      <c r="D15" s="416" t="s">
        <v>262</v>
      </c>
      <c r="E15" s="416" t="s">
        <v>96</v>
      </c>
      <c r="F15" s="416" t="s">
        <v>96</v>
      </c>
      <c r="G15" s="33" t="s">
        <v>273</v>
      </c>
      <c r="H15" s="581">
        <v>3335382.34</v>
      </c>
      <c r="I15" s="420" t="s">
        <v>150</v>
      </c>
      <c r="J15" s="419" t="s">
        <v>281</v>
      </c>
      <c r="K15" s="417" t="s">
        <v>275</v>
      </c>
      <c r="L15" s="416">
        <v>2</v>
      </c>
      <c r="M15" s="77" t="s">
        <v>102</v>
      </c>
      <c r="N15" s="421" t="s">
        <v>276</v>
      </c>
      <c r="O15" s="33" t="s">
        <v>277</v>
      </c>
      <c r="P15" s="416" t="s">
        <v>278</v>
      </c>
      <c r="Q15" s="416" t="s">
        <v>100</v>
      </c>
      <c r="R15" s="416" t="s">
        <v>100</v>
      </c>
      <c r="S15" s="416" t="s">
        <v>100</v>
      </c>
      <c r="T15" s="416" t="s">
        <v>279</v>
      </c>
      <c r="U15" s="416" t="s">
        <v>208</v>
      </c>
      <c r="V15" s="416" t="s">
        <v>100</v>
      </c>
      <c r="W15" s="416">
        <v>1846.2</v>
      </c>
      <c r="X15" s="416">
        <v>2</v>
      </c>
      <c r="Y15" s="416" t="s">
        <v>96</v>
      </c>
      <c r="Z15" s="416" t="s">
        <v>262</v>
      </c>
    </row>
    <row r="16" spans="1:26" s="51" customFormat="1" ht="16.5">
      <c r="A16" s="71"/>
      <c r="B16" s="71"/>
      <c r="C16" s="49"/>
      <c r="D16" s="49"/>
      <c r="E16" s="49"/>
      <c r="F16" s="49"/>
      <c r="G16" s="49"/>
      <c r="H16" s="292"/>
      <c r="I16" s="128"/>
      <c r="J16" s="72"/>
      <c r="K16" s="71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67" customFormat="1" ht="16.5">
      <c r="A17" s="600"/>
      <c r="B17" s="600"/>
      <c r="C17" s="600"/>
      <c r="D17" s="82"/>
      <c r="E17" s="82"/>
      <c r="F17" s="73"/>
      <c r="G17" s="75"/>
      <c r="H17" s="293">
        <f>SUM(H14:H16)</f>
        <v>8910503.120000001</v>
      </c>
      <c r="I17" s="74"/>
      <c r="J17" s="81"/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s="70" customFormat="1" ht="23.25" customHeight="1">
      <c r="A18" s="604" t="s">
        <v>134</v>
      </c>
      <c r="B18" s="604"/>
      <c r="C18" s="604"/>
      <c r="D18" s="604"/>
      <c r="E18" s="604"/>
      <c r="F18" s="604"/>
      <c r="G18" s="604"/>
      <c r="H18" s="604"/>
      <c r="I18" s="89"/>
      <c r="J18" s="80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s="51" customFormat="1" ht="57">
      <c r="A19" s="86">
        <v>1</v>
      </c>
      <c r="B19" s="71" t="s">
        <v>301</v>
      </c>
      <c r="C19" s="49" t="s">
        <v>302</v>
      </c>
      <c r="D19" s="49" t="s">
        <v>94</v>
      </c>
      <c r="E19" s="49" t="s">
        <v>95</v>
      </c>
      <c r="F19" s="49" t="s">
        <v>95</v>
      </c>
      <c r="G19" s="49">
        <v>2005</v>
      </c>
      <c r="H19" s="579">
        <v>4117582.28</v>
      </c>
      <c r="I19" s="128" t="s">
        <v>150</v>
      </c>
      <c r="J19" s="90" t="s">
        <v>303</v>
      </c>
      <c r="K19" s="71" t="s">
        <v>304</v>
      </c>
      <c r="L19" s="49">
        <v>1</v>
      </c>
      <c r="M19" s="49" t="s">
        <v>102</v>
      </c>
      <c r="N19" s="49" t="s">
        <v>305</v>
      </c>
      <c r="O19" s="49" t="s">
        <v>306</v>
      </c>
      <c r="P19" s="49" t="s">
        <v>103</v>
      </c>
      <c r="Q19" s="49" t="s">
        <v>100</v>
      </c>
      <c r="R19" s="49" t="s">
        <v>100</v>
      </c>
      <c r="S19" s="49" t="s">
        <v>100</v>
      </c>
      <c r="T19" s="49" t="s">
        <v>100</v>
      </c>
      <c r="U19" s="49" t="s">
        <v>208</v>
      </c>
      <c r="V19" s="49" t="s">
        <v>100</v>
      </c>
      <c r="W19" s="49">
        <v>3063</v>
      </c>
      <c r="X19" s="49">
        <v>4</v>
      </c>
      <c r="Y19" s="49" t="s">
        <v>94</v>
      </c>
      <c r="Z19" s="49" t="s">
        <v>95</v>
      </c>
    </row>
    <row r="20" spans="1:26" s="51" customFormat="1" ht="42.75">
      <c r="A20" s="71">
        <v>2</v>
      </c>
      <c r="B20" s="71" t="s">
        <v>307</v>
      </c>
      <c r="C20" s="49" t="s">
        <v>302</v>
      </c>
      <c r="D20" s="49" t="s">
        <v>94</v>
      </c>
      <c r="E20" s="49" t="s">
        <v>95</v>
      </c>
      <c r="F20" s="49" t="s">
        <v>95</v>
      </c>
      <c r="G20" s="49">
        <v>2010</v>
      </c>
      <c r="H20" s="579">
        <v>804117.64</v>
      </c>
      <c r="I20" s="128" t="s">
        <v>150</v>
      </c>
      <c r="J20" s="72" t="s">
        <v>308</v>
      </c>
      <c r="K20" s="71" t="s">
        <v>304</v>
      </c>
      <c r="L20" s="49">
        <v>2</v>
      </c>
      <c r="M20" s="49" t="s">
        <v>102</v>
      </c>
      <c r="N20" s="49" t="s">
        <v>208</v>
      </c>
      <c r="O20" s="49" t="s">
        <v>309</v>
      </c>
      <c r="P20" s="49" t="s">
        <v>103</v>
      </c>
      <c r="Q20" s="49" t="s">
        <v>100</v>
      </c>
      <c r="R20" s="49" t="s">
        <v>100</v>
      </c>
      <c r="S20" s="49" t="s">
        <v>100</v>
      </c>
      <c r="T20" s="49" t="s">
        <v>100</v>
      </c>
      <c r="U20" s="49" t="s">
        <v>208</v>
      </c>
      <c r="V20" s="49" t="s">
        <v>100</v>
      </c>
      <c r="W20" s="49">
        <v>357</v>
      </c>
      <c r="X20" s="49">
        <v>1</v>
      </c>
      <c r="Y20" s="49" t="s">
        <v>95</v>
      </c>
      <c r="Z20" s="49" t="s">
        <v>95</v>
      </c>
    </row>
    <row r="21" spans="1:26" s="51" customFormat="1" ht="16.5">
      <c r="A21" s="600"/>
      <c r="B21" s="600"/>
      <c r="C21" s="600"/>
      <c r="D21" s="82"/>
      <c r="E21" s="82"/>
      <c r="F21" s="73"/>
      <c r="G21" s="75"/>
      <c r="H21" s="293">
        <f>SUM(H19:H20)</f>
        <v>4921699.92</v>
      </c>
      <c r="I21" s="74"/>
      <c r="J21" s="81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s="51" customFormat="1" ht="15">
      <c r="A22" s="604" t="s">
        <v>135</v>
      </c>
      <c r="B22" s="604"/>
      <c r="C22" s="604"/>
      <c r="D22" s="604"/>
      <c r="E22" s="604"/>
      <c r="F22" s="604"/>
      <c r="G22" s="604"/>
      <c r="H22" s="604"/>
      <c r="I22" s="89"/>
      <c r="J22" s="80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s="51" customFormat="1" ht="42.75">
      <c r="A23" s="418">
        <v>1</v>
      </c>
      <c r="B23" s="417" t="s">
        <v>340</v>
      </c>
      <c r="C23" s="416" t="s">
        <v>341</v>
      </c>
      <c r="D23" s="416" t="s">
        <v>94</v>
      </c>
      <c r="E23" s="416" t="s">
        <v>95</v>
      </c>
      <c r="F23" s="416" t="s">
        <v>95</v>
      </c>
      <c r="G23" s="416">
        <v>1988</v>
      </c>
      <c r="H23" s="581">
        <v>2966133</v>
      </c>
      <c r="I23" s="449" t="s">
        <v>150</v>
      </c>
      <c r="J23" s="419" t="s">
        <v>342</v>
      </c>
      <c r="K23" s="416" t="s">
        <v>343</v>
      </c>
      <c r="L23" s="416">
        <v>1</v>
      </c>
      <c r="M23" s="416" t="s">
        <v>344</v>
      </c>
      <c r="N23" s="416" t="s">
        <v>276</v>
      </c>
      <c r="O23" s="416" t="s">
        <v>345</v>
      </c>
      <c r="P23" s="416" t="s">
        <v>103</v>
      </c>
      <c r="Q23" s="416" t="s">
        <v>100</v>
      </c>
      <c r="R23" s="416" t="s">
        <v>100</v>
      </c>
      <c r="S23" s="416" t="s">
        <v>100</v>
      </c>
      <c r="T23" s="416" t="s">
        <v>279</v>
      </c>
      <c r="U23" s="416" t="s">
        <v>346</v>
      </c>
      <c r="V23" s="416" t="s">
        <v>100</v>
      </c>
      <c r="W23" s="416">
        <v>4670</v>
      </c>
      <c r="X23" s="416">
        <v>4</v>
      </c>
      <c r="Y23" s="416" t="s">
        <v>94</v>
      </c>
      <c r="Z23" s="416" t="s">
        <v>346</v>
      </c>
    </row>
    <row r="24" spans="1:26" s="51" customFormat="1" ht="42.75">
      <c r="A24" s="418">
        <v>2</v>
      </c>
      <c r="B24" s="417" t="s">
        <v>347</v>
      </c>
      <c r="C24" s="416" t="s">
        <v>341</v>
      </c>
      <c r="D24" s="416" t="s">
        <v>94</v>
      </c>
      <c r="E24" s="416" t="s">
        <v>95</v>
      </c>
      <c r="F24" s="416" t="s">
        <v>95</v>
      </c>
      <c r="G24" s="416">
        <v>1988</v>
      </c>
      <c r="H24" s="581">
        <v>1344800</v>
      </c>
      <c r="I24" s="449" t="s">
        <v>150</v>
      </c>
      <c r="J24" s="419" t="s">
        <v>342</v>
      </c>
      <c r="K24" s="416" t="s">
        <v>343</v>
      </c>
      <c r="L24" s="416">
        <v>2</v>
      </c>
      <c r="M24" s="416" t="s">
        <v>344</v>
      </c>
      <c r="N24" s="416" t="s">
        <v>276</v>
      </c>
      <c r="O24" s="416" t="s">
        <v>345</v>
      </c>
      <c r="P24" s="416" t="s">
        <v>103</v>
      </c>
      <c r="Q24" s="416" t="s">
        <v>100</v>
      </c>
      <c r="R24" s="416" t="s">
        <v>100</v>
      </c>
      <c r="S24" s="416" t="s">
        <v>100</v>
      </c>
      <c r="T24" s="416" t="s">
        <v>279</v>
      </c>
      <c r="U24" s="416" t="s">
        <v>279</v>
      </c>
      <c r="V24" s="416" t="s">
        <v>100</v>
      </c>
      <c r="W24" s="416">
        <v>3760</v>
      </c>
      <c r="X24" s="416">
        <v>4</v>
      </c>
      <c r="Y24" s="416" t="s">
        <v>94</v>
      </c>
      <c r="Z24" s="416" t="s">
        <v>346</v>
      </c>
    </row>
    <row r="25" spans="1:26" s="51" customFormat="1" ht="42.75">
      <c r="A25" s="418">
        <v>3</v>
      </c>
      <c r="B25" s="417" t="s">
        <v>348</v>
      </c>
      <c r="C25" s="416" t="s">
        <v>349</v>
      </c>
      <c r="D25" s="416" t="s">
        <v>94</v>
      </c>
      <c r="E25" s="416" t="s">
        <v>95</v>
      </c>
      <c r="F25" s="416" t="s">
        <v>95</v>
      </c>
      <c r="G25" s="416">
        <v>1988</v>
      </c>
      <c r="H25" s="581">
        <v>4461800</v>
      </c>
      <c r="I25" s="449" t="s">
        <v>150</v>
      </c>
      <c r="J25" s="419" t="s">
        <v>350</v>
      </c>
      <c r="K25" s="416" t="s">
        <v>343</v>
      </c>
      <c r="L25" s="416">
        <v>3</v>
      </c>
      <c r="M25" s="416" t="s">
        <v>344</v>
      </c>
      <c r="N25" s="416" t="s">
        <v>276</v>
      </c>
      <c r="O25" s="416" t="s">
        <v>345</v>
      </c>
      <c r="P25" s="416" t="s">
        <v>103</v>
      </c>
      <c r="Q25" s="416" t="s">
        <v>100</v>
      </c>
      <c r="R25" s="416" t="s">
        <v>100</v>
      </c>
      <c r="S25" s="416" t="s">
        <v>100</v>
      </c>
      <c r="T25" s="416" t="s">
        <v>279</v>
      </c>
      <c r="U25" s="416" t="s">
        <v>346</v>
      </c>
      <c r="V25" s="416" t="s">
        <v>100</v>
      </c>
      <c r="W25" s="416">
        <v>3925</v>
      </c>
      <c r="X25" s="416">
        <v>3</v>
      </c>
      <c r="Y25" s="416" t="s">
        <v>94</v>
      </c>
      <c r="Z25" s="416" t="s">
        <v>94</v>
      </c>
    </row>
    <row r="26" spans="1:26" s="51" customFormat="1" ht="42.75">
      <c r="A26" s="417">
        <v>4</v>
      </c>
      <c r="B26" s="417" t="s">
        <v>351</v>
      </c>
      <c r="C26" s="416" t="s">
        <v>352</v>
      </c>
      <c r="D26" s="416" t="s">
        <v>94</v>
      </c>
      <c r="E26" s="416" t="s">
        <v>95</v>
      </c>
      <c r="F26" s="416" t="s">
        <v>95</v>
      </c>
      <c r="G26" s="416">
        <v>1942</v>
      </c>
      <c r="H26" s="581">
        <v>1613395</v>
      </c>
      <c r="I26" s="449" t="s">
        <v>150</v>
      </c>
      <c r="J26" s="419" t="s">
        <v>342</v>
      </c>
      <c r="K26" s="416" t="s">
        <v>353</v>
      </c>
      <c r="L26" s="416">
        <v>4</v>
      </c>
      <c r="M26" s="416" t="s">
        <v>102</v>
      </c>
      <c r="N26" s="416" t="s">
        <v>354</v>
      </c>
      <c r="O26" s="416" t="s">
        <v>355</v>
      </c>
      <c r="P26" s="416" t="s">
        <v>356</v>
      </c>
      <c r="Q26" s="416" t="s">
        <v>100</v>
      </c>
      <c r="R26" s="416" t="s">
        <v>100</v>
      </c>
      <c r="S26" s="416" t="s">
        <v>100</v>
      </c>
      <c r="T26" s="416" t="s">
        <v>279</v>
      </c>
      <c r="U26" s="416" t="s">
        <v>279</v>
      </c>
      <c r="V26" s="416" t="s">
        <v>100</v>
      </c>
      <c r="W26" s="416">
        <v>2069</v>
      </c>
      <c r="X26" s="416">
        <v>3</v>
      </c>
      <c r="Y26" s="416" t="s">
        <v>94</v>
      </c>
      <c r="Z26" s="416" t="s">
        <v>94</v>
      </c>
    </row>
    <row r="27" spans="1:26" s="67" customFormat="1" ht="28.5">
      <c r="A27" s="417">
        <v>5</v>
      </c>
      <c r="B27" s="417" t="s">
        <v>357</v>
      </c>
      <c r="C27" s="416" t="s">
        <v>241</v>
      </c>
      <c r="D27" s="416" t="s">
        <v>94</v>
      </c>
      <c r="E27" s="416" t="s">
        <v>95</v>
      </c>
      <c r="F27" s="416" t="s">
        <v>95</v>
      </c>
      <c r="G27" s="416">
        <v>1982</v>
      </c>
      <c r="H27" s="581">
        <v>4345</v>
      </c>
      <c r="I27" s="449" t="s">
        <v>150</v>
      </c>
      <c r="J27" s="450" t="s">
        <v>358</v>
      </c>
      <c r="K27" s="416" t="s">
        <v>353</v>
      </c>
      <c r="L27" s="416">
        <v>5</v>
      </c>
      <c r="M27" s="416" t="s">
        <v>102</v>
      </c>
      <c r="N27" s="416" t="s">
        <v>359</v>
      </c>
      <c r="O27" s="416" t="s">
        <v>360</v>
      </c>
      <c r="P27" s="416" t="s">
        <v>103</v>
      </c>
      <c r="Q27" s="416" t="s">
        <v>100</v>
      </c>
      <c r="R27" s="416" t="s">
        <v>100</v>
      </c>
      <c r="S27" s="416" t="s">
        <v>100</v>
      </c>
      <c r="T27" s="416" t="s">
        <v>279</v>
      </c>
      <c r="U27" s="416" t="s">
        <v>346</v>
      </c>
      <c r="V27" s="416" t="s">
        <v>346</v>
      </c>
      <c r="W27" s="416">
        <v>50</v>
      </c>
      <c r="X27" s="416">
        <v>1</v>
      </c>
      <c r="Y27" s="416" t="s">
        <v>346</v>
      </c>
      <c r="Z27" s="416" t="s">
        <v>346</v>
      </c>
    </row>
    <row r="28" spans="1:26" s="70" customFormat="1" ht="24.75" customHeight="1">
      <c r="A28" s="417">
        <v>6</v>
      </c>
      <c r="B28" s="417" t="s">
        <v>361</v>
      </c>
      <c r="C28" s="416" t="s">
        <v>352</v>
      </c>
      <c r="D28" s="416" t="s">
        <v>94</v>
      </c>
      <c r="E28" s="416" t="s">
        <v>95</v>
      </c>
      <c r="F28" s="416" t="s">
        <v>95</v>
      </c>
      <c r="G28" s="416">
        <v>1946</v>
      </c>
      <c r="H28" s="581">
        <v>984000</v>
      </c>
      <c r="I28" s="449" t="s">
        <v>150</v>
      </c>
      <c r="J28" s="419" t="s">
        <v>362</v>
      </c>
      <c r="K28" s="416" t="s">
        <v>363</v>
      </c>
      <c r="L28" s="416">
        <v>6</v>
      </c>
      <c r="M28" s="416" t="s">
        <v>102</v>
      </c>
      <c r="N28" s="416" t="s">
        <v>359</v>
      </c>
      <c r="O28" s="416" t="s">
        <v>360</v>
      </c>
      <c r="P28" s="416" t="s">
        <v>364</v>
      </c>
      <c r="Q28" s="416" t="s">
        <v>100</v>
      </c>
      <c r="R28" s="416" t="s">
        <v>100</v>
      </c>
      <c r="S28" s="416" t="s">
        <v>100</v>
      </c>
      <c r="T28" s="416" t="s">
        <v>279</v>
      </c>
      <c r="U28" s="416" t="s">
        <v>279</v>
      </c>
      <c r="V28" s="416" t="s">
        <v>100</v>
      </c>
      <c r="W28" s="416">
        <v>600.92</v>
      </c>
      <c r="X28" s="416">
        <v>3</v>
      </c>
      <c r="Y28" s="416" t="s">
        <v>94</v>
      </c>
      <c r="Z28" s="416" t="s">
        <v>346</v>
      </c>
    </row>
    <row r="29" spans="1:26" s="70" customFormat="1" ht="26.25" customHeight="1">
      <c r="A29" s="417">
        <v>7</v>
      </c>
      <c r="B29" s="417" t="s">
        <v>365</v>
      </c>
      <c r="C29" s="416" t="s">
        <v>366</v>
      </c>
      <c r="D29" s="416" t="s">
        <v>94</v>
      </c>
      <c r="E29" s="416" t="s">
        <v>95</v>
      </c>
      <c r="F29" s="416" t="s">
        <v>95</v>
      </c>
      <c r="G29" s="416">
        <v>1946</v>
      </c>
      <c r="H29" s="581">
        <v>36000</v>
      </c>
      <c r="I29" s="449" t="s">
        <v>150</v>
      </c>
      <c r="J29" s="419" t="s">
        <v>367</v>
      </c>
      <c r="K29" s="416" t="s">
        <v>363</v>
      </c>
      <c r="L29" s="416">
        <v>7</v>
      </c>
      <c r="M29" s="416" t="s">
        <v>102</v>
      </c>
      <c r="N29" s="416" t="s">
        <v>359</v>
      </c>
      <c r="O29" s="416" t="s">
        <v>345</v>
      </c>
      <c r="P29" s="416" t="s">
        <v>103</v>
      </c>
      <c r="Q29" s="416" t="s">
        <v>100</v>
      </c>
      <c r="R29" s="416" t="s">
        <v>100</v>
      </c>
      <c r="S29" s="416" t="s">
        <v>100</v>
      </c>
      <c r="T29" s="416" t="s">
        <v>279</v>
      </c>
      <c r="U29" s="416" t="s">
        <v>279</v>
      </c>
      <c r="V29" s="416" t="s">
        <v>100</v>
      </c>
      <c r="W29" s="416">
        <v>163</v>
      </c>
      <c r="X29" s="416">
        <v>1</v>
      </c>
      <c r="Y29" s="416" t="s">
        <v>346</v>
      </c>
      <c r="Z29" s="416" t="s">
        <v>346</v>
      </c>
    </row>
    <row r="30" spans="1:26" s="70" customFormat="1" ht="28.5">
      <c r="A30" s="417">
        <v>8</v>
      </c>
      <c r="B30" s="417" t="s">
        <v>368</v>
      </c>
      <c r="C30" s="416" t="s">
        <v>241</v>
      </c>
      <c r="D30" s="416" t="s">
        <v>94</v>
      </c>
      <c r="E30" s="416" t="s">
        <v>95</v>
      </c>
      <c r="F30" s="416" t="s">
        <v>95</v>
      </c>
      <c r="G30" s="416">
        <v>1946</v>
      </c>
      <c r="H30" s="581">
        <v>4800</v>
      </c>
      <c r="I30" s="449" t="s">
        <v>150</v>
      </c>
      <c r="J30" s="419" t="s">
        <v>369</v>
      </c>
      <c r="K30" s="416" t="s">
        <v>363</v>
      </c>
      <c r="L30" s="416">
        <v>8</v>
      </c>
      <c r="M30" s="416" t="s">
        <v>102</v>
      </c>
      <c r="N30" s="416" t="s">
        <v>359</v>
      </c>
      <c r="O30" s="416" t="s">
        <v>360</v>
      </c>
      <c r="P30" s="416" t="s">
        <v>103</v>
      </c>
      <c r="Q30" s="416" t="s">
        <v>100</v>
      </c>
      <c r="R30" s="416" t="s">
        <v>100</v>
      </c>
      <c r="S30" s="416" t="s">
        <v>100</v>
      </c>
      <c r="T30" s="416" t="s">
        <v>279</v>
      </c>
      <c r="U30" s="416" t="s">
        <v>346</v>
      </c>
      <c r="V30" s="416" t="s">
        <v>346</v>
      </c>
      <c r="W30" s="416">
        <v>86.89</v>
      </c>
      <c r="X30" s="416">
        <v>1</v>
      </c>
      <c r="Y30" s="416" t="s">
        <v>346</v>
      </c>
      <c r="Z30" s="416" t="s">
        <v>346</v>
      </c>
    </row>
    <row r="31" spans="1:26" s="70" customFormat="1" ht="16.5">
      <c r="A31" s="600"/>
      <c r="B31" s="600"/>
      <c r="C31" s="600"/>
      <c r="D31" s="82"/>
      <c r="E31" s="82"/>
      <c r="F31" s="73"/>
      <c r="G31" s="75"/>
      <c r="H31" s="293">
        <f>SUM(H23:H30)</f>
        <v>11415273</v>
      </c>
      <c r="I31" s="74"/>
      <c r="J31" s="81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s="70" customFormat="1" ht="15">
      <c r="A32" s="604" t="s">
        <v>130</v>
      </c>
      <c r="B32" s="604"/>
      <c r="C32" s="604"/>
      <c r="D32" s="604"/>
      <c r="E32" s="604"/>
      <c r="F32" s="604"/>
      <c r="G32" s="604"/>
      <c r="H32" s="604"/>
      <c r="I32" s="89"/>
      <c r="J32" s="80"/>
      <c r="K32" s="6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67" customFormat="1" ht="27" customHeight="1">
      <c r="A33" s="457">
        <v>1</v>
      </c>
      <c r="B33" s="457" t="s">
        <v>390</v>
      </c>
      <c r="C33" s="457" t="s">
        <v>352</v>
      </c>
      <c r="D33" s="202" t="s">
        <v>94</v>
      </c>
      <c r="E33" s="458" t="s">
        <v>95</v>
      </c>
      <c r="F33" s="458" t="s">
        <v>95</v>
      </c>
      <c r="G33" s="202">
        <v>1988</v>
      </c>
      <c r="H33" s="582">
        <v>1522493.22</v>
      </c>
      <c r="I33" s="459" t="s">
        <v>150</v>
      </c>
      <c r="J33" s="460" t="s">
        <v>391</v>
      </c>
      <c r="K33" s="457" t="s">
        <v>392</v>
      </c>
      <c r="L33" s="202">
        <v>1</v>
      </c>
      <c r="M33" s="458" t="s">
        <v>102</v>
      </c>
      <c r="N33" s="458" t="s">
        <v>276</v>
      </c>
      <c r="O33" s="458" t="s">
        <v>393</v>
      </c>
      <c r="P33" s="458" t="s">
        <v>103</v>
      </c>
      <c r="Q33" s="458" t="s">
        <v>100</v>
      </c>
      <c r="R33" s="458" t="s">
        <v>100</v>
      </c>
      <c r="S33" s="458" t="s">
        <v>100</v>
      </c>
      <c r="T33" s="458" t="s">
        <v>394</v>
      </c>
      <c r="U33" s="458" t="s">
        <v>100</v>
      </c>
      <c r="V33" s="458" t="s">
        <v>100</v>
      </c>
      <c r="W33" s="461">
        <v>1135</v>
      </c>
      <c r="X33" s="203">
        <v>3</v>
      </c>
      <c r="Y33" s="203" t="s">
        <v>94</v>
      </c>
      <c r="Z33" s="203" t="s">
        <v>94</v>
      </c>
    </row>
    <row r="34" spans="1:26" s="70" customFormat="1" ht="42" customHeight="1">
      <c r="A34" s="457">
        <v>2</v>
      </c>
      <c r="B34" s="457" t="s">
        <v>395</v>
      </c>
      <c r="C34" s="457" t="s">
        <v>352</v>
      </c>
      <c r="D34" s="202" t="s">
        <v>94</v>
      </c>
      <c r="E34" s="458" t="s">
        <v>95</v>
      </c>
      <c r="F34" s="458" t="s">
        <v>95</v>
      </c>
      <c r="G34" s="202">
        <v>1989</v>
      </c>
      <c r="H34" s="582">
        <f>1734670.11+413942.08</f>
        <v>2148612.19</v>
      </c>
      <c r="I34" s="459" t="s">
        <v>150</v>
      </c>
      <c r="J34" s="460" t="s">
        <v>391</v>
      </c>
      <c r="K34" s="457" t="s">
        <v>392</v>
      </c>
      <c r="L34" s="202">
        <v>2</v>
      </c>
      <c r="M34" s="458" t="s">
        <v>102</v>
      </c>
      <c r="N34" s="458" t="s">
        <v>276</v>
      </c>
      <c r="O34" s="458" t="s">
        <v>393</v>
      </c>
      <c r="P34" s="458" t="s">
        <v>103</v>
      </c>
      <c r="Q34" s="458" t="s">
        <v>100</v>
      </c>
      <c r="R34" s="458" t="s">
        <v>100</v>
      </c>
      <c r="S34" s="458" t="s">
        <v>100</v>
      </c>
      <c r="T34" s="458" t="s">
        <v>394</v>
      </c>
      <c r="U34" s="458" t="s">
        <v>100</v>
      </c>
      <c r="V34" s="458" t="s">
        <v>100</v>
      </c>
      <c r="W34" s="461">
        <v>2812.53</v>
      </c>
      <c r="X34" s="203">
        <v>4</v>
      </c>
      <c r="Y34" s="203" t="s">
        <v>94</v>
      </c>
      <c r="Z34" s="203" t="s">
        <v>95</v>
      </c>
    </row>
    <row r="35" spans="1:26" s="70" customFormat="1" ht="51" customHeight="1">
      <c r="A35" s="457">
        <v>3</v>
      </c>
      <c r="B35" s="457" t="s">
        <v>396</v>
      </c>
      <c r="C35" s="457" t="s">
        <v>397</v>
      </c>
      <c r="D35" s="202" t="s">
        <v>94</v>
      </c>
      <c r="E35" s="458" t="s">
        <v>95</v>
      </c>
      <c r="F35" s="458" t="s">
        <v>95</v>
      </c>
      <c r="G35" s="202">
        <v>1963</v>
      </c>
      <c r="H35" s="582">
        <v>2682709.26</v>
      </c>
      <c r="I35" s="459" t="s">
        <v>150</v>
      </c>
      <c r="J35" s="460" t="s">
        <v>398</v>
      </c>
      <c r="K35" s="457" t="s">
        <v>392</v>
      </c>
      <c r="L35" s="202">
        <v>3</v>
      </c>
      <c r="M35" s="458" t="s">
        <v>102</v>
      </c>
      <c r="N35" s="458" t="s">
        <v>276</v>
      </c>
      <c r="O35" s="458" t="s">
        <v>393</v>
      </c>
      <c r="P35" s="458" t="s">
        <v>103</v>
      </c>
      <c r="Q35" s="458" t="s">
        <v>100</v>
      </c>
      <c r="R35" s="458" t="s">
        <v>100</v>
      </c>
      <c r="S35" s="458" t="s">
        <v>100</v>
      </c>
      <c r="T35" s="458" t="s">
        <v>394</v>
      </c>
      <c r="U35" s="458" t="s">
        <v>100</v>
      </c>
      <c r="V35" s="458" t="s">
        <v>100</v>
      </c>
      <c r="W35" s="461">
        <v>3277</v>
      </c>
      <c r="X35" s="203">
        <v>3</v>
      </c>
      <c r="Y35" s="203" t="s">
        <v>94</v>
      </c>
      <c r="Z35" s="203" t="s">
        <v>95</v>
      </c>
    </row>
    <row r="36" spans="1:26" s="70" customFormat="1" ht="48.75" customHeight="1">
      <c r="A36" s="457">
        <v>4</v>
      </c>
      <c r="B36" s="457" t="s">
        <v>399</v>
      </c>
      <c r="C36" s="457" t="s">
        <v>400</v>
      </c>
      <c r="D36" s="202" t="s">
        <v>94</v>
      </c>
      <c r="E36" s="458" t="s">
        <v>95</v>
      </c>
      <c r="F36" s="458" t="s">
        <v>95</v>
      </c>
      <c r="G36" s="202">
        <v>1992</v>
      </c>
      <c r="H36" s="582">
        <v>2120793.78</v>
      </c>
      <c r="I36" s="459" t="s">
        <v>150</v>
      </c>
      <c r="J36" s="460" t="s">
        <v>391</v>
      </c>
      <c r="K36" s="457" t="s">
        <v>392</v>
      </c>
      <c r="L36" s="202">
        <v>4</v>
      </c>
      <c r="M36" s="458" t="s">
        <v>102</v>
      </c>
      <c r="N36" s="458" t="s">
        <v>276</v>
      </c>
      <c r="O36" s="458" t="s">
        <v>393</v>
      </c>
      <c r="P36" s="458" t="s">
        <v>103</v>
      </c>
      <c r="Q36" s="458" t="s">
        <v>100</v>
      </c>
      <c r="R36" s="458" t="s">
        <v>100</v>
      </c>
      <c r="S36" s="458" t="s">
        <v>100</v>
      </c>
      <c r="T36" s="458" t="s">
        <v>394</v>
      </c>
      <c r="U36" s="458" t="s">
        <v>100</v>
      </c>
      <c r="V36" s="458" t="s">
        <v>100</v>
      </c>
      <c r="W36" s="461">
        <v>1314.1</v>
      </c>
      <c r="X36" s="203">
        <v>2</v>
      </c>
      <c r="Y36" s="203" t="s">
        <v>94</v>
      </c>
      <c r="Z36" s="203" t="s">
        <v>95</v>
      </c>
    </row>
    <row r="37" spans="1:26" s="70" customFormat="1" ht="28.5">
      <c r="A37" s="457">
        <v>5</v>
      </c>
      <c r="B37" s="457" t="s">
        <v>155</v>
      </c>
      <c r="C37" s="457"/>
      <c r="D37" s="202"/>
      <c r="E37" s="457" t="s">
        <v>95</v>
      </c>
      <c r="F37" s="457"/>
      <c r="G37" s="202">
        <v>1993</v>
      </c>
      <c r="H37" s="582">
        <v>17254.6</v>
      </c>
      <c r="I37" s="459" t="s">
        <v>150</v>
      </c>
      <c r="J37" s="462"/>
      <c r="K37" s="457" t="s">
        <v>392</v>
      </c>
      <c r="L37" s="202">
        <v>5</v>
      </c>
      <c r="M37" s="458" t="s">
        <v>401</v>
      </c>
      <c r="N37" s="458"/>
      <c r="O37" s="458"/>
      <c r="P37" s="458"/>
      <c r="Q37" s="458"/>
      <c r="R37" s="458"/>
      <c r="S37" s="458"/>
      <c r="T37" s="458"/>
      <c r="U37" s="458"/>
      <c r="V37" s="458"/>
      <c r="W37" s="204"/>
      <c r="X37" s="204"/>
      <c r="Y37" s="204"/>
      <c r="Z37" s="204"/>
    </row>
    <row r="38" spans="1:26" s="67" customFormat="1" ht="16.5">
      <c r="A38" s="608"/>
      <c r="B38" s="609"/>
      <c r="C38" s="610"/>
      <c r="D38" s="82"/>
      <c r="E38" s="82"/>
      <c r="F38" s="73"/>
      <c r="G38" s="75"/>
      <c r="H38" s="279">
        <f>SUM(H33:H37)</f>
        <v>8491863.049999999</v>
      </c>
      <c r="I38" s="74"/>
      <c r="J38" s="81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s="70" customFormat="1" ht="21.75" customHeight="1">
      <c r="A39" s="604" t="s">
        <v>136</v>
      </c>
      <c r="B39" s="604"/>
      <c r="C39" s="604"/>
      <c r="D39" s="604"/>
      <c r="E39" s="604"/>
      <c r="F39" s="604"/>
      <c r="G39" s="604"/>
      <c r="H39" s="604"/>
      <c r="I39" s="89"/>
      <c r="J39" s="80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s="70" customFormat="1" ht="28.5" customHeight="1">
      <c r="A40" s="15"/>
      <c r="B40" s="15"/>
      <c r="C40" s="91"/>
      <c r="D40" s="91"/>
      <c r="E40" s="91"/>
      <c r="F40" s="91"/>
      <c r="G40" s="77"/>
      <c r="H40" s="112"/>
      <c r="I40" s="78"/>
      <c r="J40" s="618"/>
      <c r="K40" s="620"/>
      <c r="L40" s="91"/>
      <c r="M40" s="91"/>
      <c r="N40" s="91"/>
      <c r="O40" s="91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70" customFormat="1" ht="28.5" customHeight="1">
      <c r="A41" s="15"/>
      <c r="B41" s="15"/>
      <c r="C41" s="91"/>
      <c r="D41" s="91"/>
      <c r="E41" s="91"/>
      <c r="F41" s="91"/>
      <c r="G41" s="77"/>
      <c r="H41" s="112"/>
      <c r="I41" s="78"/>
      <c r="J41" s="619"/>
      <c r="K41" s="620"/>
      <c r="L41" s="91"/>
      <c r="M41" s="49"/>
      <c r="N41" s="49"/>
      <c r="O41" s="49"/>
      <c r="P41" s="87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70" customFormat="1" ht="28.5" customHeight="1">
      <c r="A42" s="600"/>
      <c r="B42" s="600"/>
      <c r="C42" s="600"/>
      <c r="D42" s="82"/>
      <c r="E42" s="82"/>
      <c r="F42" s="73"/>
      <c r="G42" s="75"/>
      <c r="H42" s="110">
        <f>SUM(H40:H41)</f>
        <v>0</v>
      </c>
      <c r="I42" s="74"/>
      <c r="J42" s="81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s="70" customFormat="1" ht="28.5" customHeight="1">
      <c r="A43" s="604" t="s">
        <v>137</v>
      </c>
      <c r="B43" s="604"/>
      <c r="C43" s="604"/>
      <c r="D43" s="604"/>
      <c r="E43" s="604"/>
      <c r="F43" s="604"/>
      <c r="G43" s="604"/>
      <c r="H43" s="604"/>
      <c r="I43" s="89"/>
      <c r="J43" s="80"/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s="70" customFormat="1" ht="127.5">
      <c r="A44" s="478">
        <v>1</v>
      </c>
      <c r="B44" s="479" t="s">
        <v>260</v>
      </c>
      <c r="C44" s="478" t="s">
        <v>339</v>
      </c>
      <c r="D44" s="478" t="s">
        <v>94</v>
      </c>
      <c r="E44" s="478" t="s">
        <v>95</v>
      </c>
      <c r="F44" s="478" t="s">
        <v>95</v>
      </c>
      <c r="G44" s="478">
        <v>1965</v>
      </c>
      <c r="H44" s="582">
        <v>3540162.88</v>
      </c>
      <c r="I44" s="480" t="s">
        <v>150</v>
      </c>
      <c r="J44" s="478" t="s">
        <v>653</v>
      </c>
      <c r="K44" s="478" t="s">
        <v>420</v>
      </c>
      <c r="L44" s="479">
        <v>1</v>
      </c>
      <c r="M44" s="621" t="s">
        <v>421</v>
      </c>
      <c r="N44" s="621"/>
      <c r="O44" s="621"/>
      <c r="P44" s="479" t="s">
        <v>780</v>
      </c>
      <c r="Q44" s="479" t="s">
        <v>100</v>
      </c>
      <c r="R44" s="479" t="s">
        <v>100</v>
      </c>
      <c r="S44" s="479" t="s">
        <v>100</v>
      </c>
      <c r="T44" s="479" t="s">
        <v>100</v>
      </c>
      <c r="U44" s="479" t="s">
        <v>100</v>
      </c>
      <c r="V44" s="479" t="s">
        <v>100</v>
      </c>
      <c r="W44" s="479">
        <v>4232.5</v>
      </c>
      <c r="X44" s="479">
        <v>4</v>
      </c>
      <c r="Y44" s="479" t="s">
        <v>94</v>
      </c>
      <c r="Z44" s="479" t="s">
        <v>95</v>
      </c>
    </row>
    <row r="45" spans="1:26" s="70" customFormat="1" ht="28.5" customHeight="1">
      <c r="A45" s="478">
        <v>2</v>
      </c>
      <c r="B45" s="479" t="s">
        <v>422</v>
      </c>
      <c r="C45" s="478" t="s">
        <v>241</v>
      </c>
      <c r="D45" s="478" t="s">
        <v>94</v>
      </c>
      <c r="E45" s="478" t="s">
        <v>95</v>
      </c>
      <c r="F45" s="478" t="s">
        <v>95</v>
      </c>
      <c r="G45" s="478">
        <v>1970</v>
      </c>
      <c r="H45" s="582">
        <v>5020.5</v>
      </c>
      <c r="I45" s="480" t="s">
        <v>150</v>
      </c>
      <c r="J45" s="478"/>
      <c r="K45" s="478" t="s">
        <v>420</v>
      </c>
      <c r="L45" s="479">
        <v>2</v>
      </c>
      <c r="M45" s="621" t="s">
        <v>423</v>
      </c>
      <c r="N45" s="621"/>
      <c r="O45" s="621"/>
      <c r="P45" s="479"/>
      <c r="Q45" s="479" t="s">
        <v>100</v>
      </c>
      <c r="R45" s="479" t="s">
        <v>100</v>
      </c>
      <c r="S45" s="479" t="s">
        <v>100</v>
      </c>
      <c r="T45" s="479" t="s">
        <v>100</v>
      </c>
      <c r="U45" s="479" t="s">
        <v>100</v>
      </c>
      <c r="V45" s="479" t="s">
        <v>100</v>
      </c>
      <c r="W45" s="479">
        <v>62.3</v>
      </c>
      <c r="X45" s="479">
        <v>1</v>
      </c>
      <c r="Y45" s="479" t="s">
        <v>95</v>
      </c>
      <c r="Z45" s="479" t="s">
        <v>95</v>
      </c>
    </row>
    <row r="46" spans="1:26" s="70" customFormat="1" ht="16.5">
      <c r="A46" s="220"/>
      <c r="B46" s="221"/>
      <c r="C46" s="220"/>
      <c r="D46" s="220"/>
      <c r="E46" s="220"/>
      <c r="F46" s="220"/>
      <c r="G46" s="220"/>
      <c r="H46" s="582"/>
      <c r="I46" s="222"/>
      <c r="J46" s="220"/>
      <c r="K46" s="220"/>
      <c r="L46" s="221"/>
      <c r="M46" s="220"/>
      <c r="N46" s="220"/>
      <c r="O46" s="220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</row>
    <row r="47" spans="1:26" s="70" customFormat="1" ht="24" customHeight="1">
      <c r="A47" s="220"/>
      <c r="B47" s="221"/>
      <c r="C47" s="220"/>
      <c r="D47" s="220"/>
      <c r="E47" s="220"/>
      <c r="F47" s="220"/>
      <c r="G47" s="220"/>
      <c r="H47" s="582"/>
      <c r="I47" s="222"/>
      <c r="J47" s="220"/>
      <c r="K47" s="220"/>
      <c r="L47" s="221"/>
      <c r="M47" s="622"/>
      <c r="N47" s="622"/>
      <c r="O47" s="622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</row>
    <row r="48" spans="1:26" s="51" customFormat="1" ht="16.5">
      <c r="A48" s="600"/>
      <c r="B48" s="600"/>
      <c r="C48" s="600"/>
      <c r="D48" s="82"/>
      <c r="E48" s="82"/>
      <c r="F48" s="73"/>
      <c r="G48" s="75"/>
      <c r="H48" s="279">
        <f>SUM(H44:H47)</f>
        <v>3545183.38</v>
      </c>
      <c r="I48" s="74"/>
      <c r="J48" s="81"/>
      <c r="K48" s="74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s="51" customFormat="1" ht="15">
      <c r="A49" s="604" t="s">
        <v>138</v>
      </c>
      <c r="B49" s="604"/>
      <c r="C49" s="604"/>
      <c r="D49" s="604"/>
      <c r="E49" s="604"/>
      <c r="F49" s="604"/>
      <c r="G49" s="604"/>
      <c r="H49" s="604"/>
      <c r="I49" s="89"/>
      <c r="J49" s="80"/>
      <c r="K49" s="6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s="51" customFormat="1" ht="85.5">
      <c r="A50" s="15">
        <v>1</v>
      </c>
      <c r="B50" s="510" t="s">
        <v>216</v>
      </c>
      <c r="C50" s="416" t="s">
        <v>217</v>
      </c>
      <c r="D50" s="416" t="s">
        <v>94</v>
      </c>
      <c r="E50" s="416" t="s">
        <v>95</v>
      </c>
      <c r="F50" s="416" t="s">
        <v>96</v>
      </c>
      <c r="G50" s="416">
        <v>2014</v>
      </c>
      <c r="H50" s="581">
        <v>2136873.63</v>
      </c>
      <c r="I50" s="420" t="s">
        <v>804</v>
      </c>
      <c r="J50" s="419" t="s">
        <v>218</v>
      </c>
      <c r="K50" s="417" t="s">
        <v>219</v>
      </c>
      <c r="L50" s="416">
        <v>1</v>
      </c>
      <c r="M50" s="416" t="s">
        <v>220</v>
      </c>
      <c r="N50" s="416"/>
      <c r="O50" s="416" t="s">
        <v>221</v>
      </c>
      <c r="P50" s="416" t="s">
        <v>222</v>
      </c>
      <c r="Q50" s="416" t="s">
        <v>223</v>
      </c>
      <c r="R50" s="416" t="s">
        <v>224</v>
      </c>
      <c r="S50" s="416" t="s">
        <v>224</v>
      </c>
      <c r="T50" s="416" t="s">
        <v>225</v>
      </c>
      <c r="U50" s="416" t="s">
        <v>208</v>
      </c>
      <c r="V50" s="416" t="s">
        <v>226</v>
      </c>
      <c r="W50" s="416" t="s">
        <v>227</v>
      </c>
      <c r="X50" s="416" t="s">
        <v>228</v>
      </c>
      <c r="Y50" s="416" t="s">
        <v>95</v>
      </c>
      <c r="Z50" s="416" t="s">
        <v>95</v>
      </c>
    </row>
    <row r="51" spans="1:26" s="70" customFormat="1" ht="16.5">
      <c r="A51" s="600"/>
      <c r="B51" s="600"/>
      <c r="C51" s="600"/>
      <c r="D51" s="82"/>
      <c r="E51" s="82"/>
      <c r="F51" s="73"/>
      <c r="G51" s="75"/>
      <c r="H51" s="293">
        <f>SUM(H50:H50)</f>
        <v>2136873.63</v>
      </c>
      <c r="I51" s="74"/>
      <c r="J51" s="81"/>
      <c r="K51" s="74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s="70" customFormat="1" ht="15">
      <c r="A52" s="604" t="s">
        <v>139</v>
      </c>
      <c r="B52" s="604"/>
      <c r="C52" s="604"/>
      <c r="D52" s="604"/>
      <c r="E52" s="604"/>
      <c r="F52" s="604"/>
      <c r="G52" s="604"/>
      <c r="H52" s="604"/>
      <c r="I52" s="89"/>
      <c r="J52" s="80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s="70" customFormat="1" ht="39.75" customHeight="1">
      <c r="A53" s="15">
        <v>1</v>
      </c>
      <c r="B53" s="58" t="s">
        <v>147</v>
      </c>
      <c r="C53" s="91" t="s">
        <v>148</v>
      </c>
      <c r="D53" s="91" t="s">
        <v>94</v>
      </c>
      <c r="E53" s="91" t="s">
        <v>95</v>
      </c>
      <c r="F53" s="91" t="s">
        <v>96</v>
      </c>
      <c r="G53" s="91" t="s">
        <v>149</v>
      </c>
      <c r="H53" s="583">
        <v>26662</v>
      </c>
      <c r="I53" s="78" t="s">
        <v>150</v>
      </c>
      <c r="J53" s="129" t="s">
        <v>151</v>
      </c>
      <c r="K53" s="15" t="s">
        <v>152</v>
      </c>
      <c r="L53" s="91">
        <v>1</v>
      </c>
      <c r="M53" s="91" t="s">
        <v>102</v>
      </c>
      <c r="N53" s="91"/>
      <c r="O53" s="91" t="s">
        <v>153</v>
      </c>
      <c r="P53" s="91" t="s">
        <v>103</v>
      </c>
      <c r="Q53" s="91" t="s">
        <v>100</v>
      </c>
      <c r="R53" s="91" t="s">
        <v>100</v>
      </c>
      <c r="S53" s="91" t="s">
        <v>100</v>
      </c>
      <c r="T53" s="91" t="s">
        <v>100</v>
      </c>
      <c r="U53" s="91" t="s">
        <v>100</v>
      </c>
      <c r="V53" s="91" t="s">
        <v>100</v>
      </c>
      <c r="W53" s="91">
        <v>192.4</v>
      </c>
      <c r="X53" s="91">
        <v>1</v>
      </c>
      <c r="Y53" s="91" t="s">
        <v>154</v>
      </c>
      <c r="Z53" s="91" t="s">
        <v>95</v>
      </c>
    </row>
    <row r="54" spans="1:26" s="70" customFormat="1" ht="47.25" customHeight="1">
      <c r="A54" s="15"/>
      <c r="B54" s="58" t="s">
        <v>155</v>
      </c>
      <c r="C54" s="91"/>
      <c r="D54" s="91"/>
      <c r="E54" s="91"/>
      <c r="F54" s="91"/>
      <c r="G54" s="91"/>
      <c r="H54" s="583">
        <v>4227</v>
      </c>
      <c r="I54" s="78" t="s">
        <v>150</v>
      </c>
      <c r="J54" s="165"/>
      <c r="K54" s="15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s="67" customFormat="1" ht="16.5">
      <c r="A55" s="600"/>
      <c r="B55" s="600"/>
      <c r="C55" s="600"/>
      <c r="D55" s="82"/>
      <c r="E55" s="82"/>
      <c r="F55" s="73"/>
      <c r="G55" s="75"/>
      <c r="H55" s="293">
        <f>SUM(H53:H54)</f>
        <v>30889</v>
      </c>
      <c r="I55" s="74"/>
      <c r="J55" s="81"/>
      <c r="K55" s="74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s="70" customFormat="1" ht="69.75" customHeight="1">
      <c r="A56" s="604" t="s">
        <v>140</v>
      </c>
      <c r="B56" s="604"/>
      <c r="C56" s="604"/>
      <c r="D56" s="604"/>
      <c r="E56" s="604"/>
      <c r="F56" s="604"/>
      <c r="G56" s="604"/>
      <c r="H56" s="604"/>
      <c r="I56" s="89"/>
      <c r="J56" s="80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s="70" customFormat="1" ht="99.75">
      <c r="A57" s="515">
        <v>1</v>
      </c>
      <c r="B57" s="516" t="s">
        <v>447</v>
      </c>
      <c r="C57" s="87" t="s">
        <v>448</v>
      </c>
      <c r="D57" s="87" t="s">
        <v>94</v>
      </c>
      <c r="E57" s="87" t="s">
        <v>95</v>
      </c>
      <c r="F57" s="87" t="s">
        <v>449</v>
      </c>
      <c r="G57" s="87">
        <v>1928</v>
      </c>
      <c r="H57" s="583">
        <v>4203345.27</v>
      </c>
      <c r="I57" s="517" t="s">
        <v>150</v>
      </c>
      <c r="J57" s="518" t="s">
        <v>450</v>
      </c>
      <c r="K57" s="515" t="s">
        <v>451</v>
      </c>
      <c r="L57" s="87">
        <v>1</v>
      </c>
      <c r="M57" s="87" t="s">
        <v>102</v>
      </c>
      <c r="N57" s="87" t="s">
        <v>452</v>
      </c>
      <c r="O57" s="87" t="s">
        <v>453</v>
      </c>
      <c r="P57" s="87" t="s">
        <v>103</v>
      </c>
      <c r="Q57" s="87" t="s">
        <v>454</v>
      </c>
      <c r="R57" s="87" t="s">
        <v>454</v>
      </c>
      <c r="S57" s="87" t="s">
        <v>455</v>
      </c>
      <c r="T57" s="87" t="s">
        <v>454</v>
      </c>
      <c r="U57" s="87" t="s">
        <v>454</v>
      </c>
      <c r="V57" s="87" t="s">
        <v>454</v>
      </c>
      <c r="W57" s="519" t="s">
        <v>456</v>
      </c>
      <c r="X57" s="87" t="s">
        <v>457</v>
      </c>
      <c r="Y57" s="87" t="s">
        <v>94</v>
      </c>
      <c r="Z57" s="87" t="s">
        <v>94</v>
      </c>
    </row>
    <row r="58" spans="1:26" s="70" customFormat="1" ht="71.25">
      <c r="A58" s="515">
        <v>2</v>
      </c>
      <c r="B58" s="516" t="s">
        <v>458</v>
      </c>
      <c r="C58" s="87" t="s">
        <v>448</v>
      </c>
      <c r="D58" s="87" t="s">
        <v>94</v>
      </c>
      <c r="E58" s="87" t="s">
        <v>95</v>
      </c>
      <c r="F58" s="87" t="s">
        <v>95</v>
      </c>
      <c r="G58" s="87">
        <v>1975</v>
      </c>
      <c r="H58" s="583">
        <v>66642.34</v>
      </c>
      <c r="I58" s="517" t="s">
        <v>150</v>
      </c>
      <c r="J58" s="520" t="s">
        <v>459</v>
      </c>
      <c r="K58" s="515" t="s">
        <v>451</v>
      </c>
      <c r="L58" s="87">
        <v>2</v>
      </c>
      <c r="M58" s="87" t="s">
        <v>460</v>
      </c>
      <c r="N58" s="87" t="s">
        <v>461</v>
      </c>
      <c r="O58" s="87" t="s">
        <v>462</v>
      </c>
      <c r="P58" s="87" t="s">
        <v>103</v>
      </c>
      <c r="Q58" s="87" t="s">
        <v>454</v>
      </c>
      <c r="R58" s="87" t="s">
        <v>454</v>
      </c>
      <c r="S58" s="87" t="s">
        <v>454</v>
      </c>
      <c r="T58" s="87" t="s">
        <v>454</v>
      </c>
      <c r="U58" s="87" t="s">
        <v>454</v>
      </c>
      <c r="V58" s="87" t="s">
        <v>454</v>
      </c>
      <c r="W58" s="519" t="s">
        <v>463</v>
      </c>
      <c r="X58" s="87">
        <v>2</v>
      </c>
      <c r="Y58" s="87" t="s">
        <v>95</v>
      </c>
      <c r="Z58" s="87" t="s">
        <v>464</v>
      </c>
    </row>
    <row r="59" spans="1:26" s="70" customFormat="1" ht="42.75">
      <c r="A59" s="515">
        <v>3</v>
      </c>
      <c r="B59" s="516" t="s">
        <v>465</v>
      </c>
      <c r="C59" s="87" t="s">
        <v>448</v>
      </c>
      <c r="D59" s="87" t="s">
        <v>94</v>
      </c>
      <c r="E59" s="87" t="s">
        <v>95</v>
      </c>
      <c r="F59" s="87" t="s">
        <v>95</v>
      </c>
      <c r="G59" s="87">
        <v>1982</v>
      </c>
      <c r="H59" s="583">
        <v>1232.39</v>
      </c>
      <c r="I59" s="517" t="s">
        <v>150</v>
      </c>
      <c r="J59" s="520" t="s">
        <v>466</v>
      </c>
      <c r="K59" s="515" t="s">
        <v>451</v>
      </c>
      <c r="L59" s="87">
        <v>3</v>
      </c>
      <c r="M59" s="87" t="s">
        <v>467</v>
      </c>
      <c r="N59" s="87" t="s">
        <v>468</v>
      </c>
      <c r="O59" s="87" t="s">
        <v>469</v>
      </c>
      <c r="P59" s="87" t="s">
        <v>103</v>
      </c>
      <c r="Q59" s="87" t="s">
        <v>454</v>
      </c>
      <c r="R59" s="87" t="s">
        <v>454</v>
      </c>
      <c r="S59" s="87" t="s">
        <v>454</v>
      </c>
      <c r="T59" s="87" t="s">
        <v>454</v>
      </c>
      <c r="U59" s="87" t="s">
        <v>454</v>
      </c>
      <c r="V59" s="87" t="s">
        <v>454</v>
      </c>
      <c r="W59" s="519" t="s">
        <v>470</v>
      </c>
      <c r="X59" s="87">
        <v>1</v>
      </c>
      <c r="Y59" s="87" t="s">
        <v>95</v>
      </c>
      <c r="Z59" s="87" t="s">
        <v>95</v>
      </c>
    </row>
    <row r="60" spans="1:26" s="70" customFormat="1" ht="71.25">
      <c r="A60" s="515">
        <v>4</v>
      </c>
      <c r="B60" s="516" t="s">
        <v>471</v>
      </c>
      <c r="C60" s="87" t="s">
        <v>448</v>
      </c>
      <c r="D60" s="87" t="s">
        <v>94</v>
      </c>
      <c r="E60" s="87" t="s">
        <v>95</v>
      </c>
      <c r="F60" s="87" t="s">
        <v>95</v>
      </c>
      <c r="G60" s="87" t="s">
        <v>472</v>
      </c>
      <c r="H60" s="583">
        <v>37986.4</v>
      </c>
      <c r="I60" s="517" t="s">
        <v>150</v>
      </c>
      <c r="J60" s="520"/>
      <c r="K60" s="515" t="s">
        <v>451</v>
      </c>
      <c r="L60" s="87">
        <v>4</v>
      </c>
      <c r="M60" s="87"/>
      <c r="N60" s="87"/>
      <c r="O60" s="87"/>
      <c r="P60" s="87" t="s">
        <v>103</v>
      </c>
      <c r="Q60"/>
      <c r="R60" s="87"/>
      <c r="S60" s="87"/>
      <c r="T60" s="87"/>
      <c r="U60" s="87"/>
      <c r="V60" s="87"/>
      <c r="W60" s="87"/>
      <c r="X60" s="87"/>
      <c r="Y60" s="87"/>
      <c r="Z60" s="87"/>
    </row>
    <row r="61" spans="1:26" s="70" customFormat="1" ht="16.5">
      <c r="A61" s="600"/>
      <c r="B61" s="600"/>
      <c r="C61" s="600"/>
      <c r="D61" s="82"/>
      <c r="E61" s="82"/>
      <c r="F61" s="73"/>
      <c r="G61" s="75"/>
      <c r="H61" s="279">
        <f>SUM(H57:H60)</f>
        <v>4309206.399999999</v>
      </c>
      <c r="I61" s="74"/>
      <c r="J61" s="81"/>
      <c r="K61" s="74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s="70" customFormat="1" ht="15">
      <c r="A62" s="604" t="s">
        <v>141</v>
      </c>
      <c r="B62" s="604"/>
      <c r="C62" s="604"/>
      <c r="D62" s="604"/>
      <c r="E62" s="604"/>
      <c r="F62" s="604"/>
      <c r="G62" s="604"/>
      <c r="H62" s="604"/>
      <c r="I62" s="89"/>
      <c r="J62" s="80"/>
      <c r="K62" s="68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s="70" customFormat="1" ht="21.75" customHeight="1">
      <c r="A63" s="86"/>
      <c r="B63" s="15"/>
      <c r="C63" s="91"/>
      <c r="D63" s="91"/>
      <c r="E63" s="49"/>
      <c r="F63" s="49"/>
      <c r="G63" s="91"/>
      <c r="H63" s="111"/>
      <c r="I63" s="78"/>
      <c r="J63" s="129"/>
      <c r="K63" s="15"/>
      <c r="L63" s="91"/>
      <c r="M63" s="91"/>
      <c r="N63" s="91"/>
      <c r="O63" s="91"/>
      <c r="P63" s="49"/>
      <c r="Q63" s="49"/>
      <c r="R63" s="49"/>
      <c r="S63" s="49"/>
      <c r="T63" s="49"/>
      <c r="U63" s="49"/>
      <c r="V63" s="49"/>
      <c r="W63" s="91"/>
      <c r="X63" s="91"/>
      <c r="Y63" s="91"/>
      <c r="Z63" s="91"/>
    </row>
    <row r="64" spans="1:26" s="79" customFormat="1" ht="104.25" customHeight="1">
      <c r="A64" s="600"/>
      <c r="B64" s="600"/>
      <c r="C64" s="600"/>
      <c r="D64" s="82"/>
      <c r="E64" s="82"/>
      <c r="F64" s="73"/>
      <c r="G64" s="75"/>
      <c r="H64" s="110">
        <f>SUM(H63)</f>
        <v>0</v>
      </c>
      <c r="I64" s="74"/>
      <c r="J64" s="81"/>
      <c r="K64" s="74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s="79" customFormat="1" ht="15">
      <c r="A65" s="604" t="s">
        <v>142</v>
      </c>
      <c r="B65" s="604"/>
      <c r="C65" s="604"/>
      <c r="D65" s="604"/>
      <c r="E65" s="604"/>
      <c r="F65" s="604"/>
      <c r="G65" s="604"/>
      <c r="H65" s="604"/>
      <c r="I65" s="89"/>
      <c r="J65" s="80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s="79" customFormat="1" ht="49.5">
      <c r="A66" s="71">
        <v>1</v>
      </c>
      <c r="B66" s="71" t="s">
        <v>678</v>
      </c>
      <c r="C66" s="49" t="s">
        <v>679</v>
      </c>
      <c r="D66" s="49" t="s">
        <v>94</v>
      </c>
      <c r="E66" s="49" t="s">
        <v>95</v>
      </c>
      <c r="F66" s="49" t="s">
        <v>95</v>
      </c>
      <c r="G66" s="49">
        <v>1985</v>
      </c>
      <c r="H66" s="109" t="s">
        <v>898</v>
      </c>
      <c r="I66" s="128" t="s">
        <v>680</v>
      </c>
      <c r="J66" s="72" t="s">
        <v>681</v>
      </c>
      <c r="K66" s="71" t="s">
        <v>682</v>
      </c>
      <c r="L66" s="49">
        <v>3</v>
      </c>
      <c r="M66" s="49" t="s">
        <v>102</v>
      </c>
      <c r="N66" s="49" t="s">
        <v>683</v>
      </c>
      <c r="O66" s="49" t="s">
        <v>684</v>
      </c>
      <c r="P66" s="49"/>
      <c r="Q66" s="49" t="s">
        <v>685</v>
      </c>
      <c r="R66" s="49" t="s">
        <v>685</v>
      </c>
      <c r="S66" s="49" t="s">
        <v>685</v>
      </c>
      <c r="T66" s="49" t="s">
        <v>685</v>
      </c>
      <c r="U66" s="49"/>
      <c r="V66" s="49" t="s">
        <v>685</v>
      </c>
      <c r="W66" s="49">
        <v>535.43</v>
      </c>
      <c r="X66" s="49">
        <v>2</v>
      </c>
      <c r="Y66" s="49" t="s">
        <v>94</v>
      </c>
      <c r="Z66" s="49" t="s">
        <v>95</v>
      </c>
    </row>
    <row r="67" spans="1:26" s="79" customFormat="1" ht="71.25">
      <c r="A67" s="71">
        <v>2</v>
      </c>
      <c r="B67" s="71" t="s">
        <v>686</v>
      </c>
      <c r="C67" s="49" t="s">
        <v>679</v>
      </c>
      <c r="D67" s="49" t="s">
        <v>94</v>
      </c>
      <c r="E67" s="49" t="s">
        <v>95</v>
      </c>
      <c r="F67" s="49" t="s">
        <v>687</v>
      </c>
      <c r="G67" s="49">
        <v>1926</v>
      </c>
      <c r="H67" s="109" t="s">
        <v>898</v>
      </c>
      <c r="I67" s="128" t="s">
        <v>680</v>
      </c>
      <c r="J67" s="72" t="s">
        <v>688</v>
      </c>
      <c r="K67" s="71" t="s">
        <v>682</v>
      </c>
      <c r="L67" s="49">
        <v>4</v>
      </c>
      <c r="M67" s="49" t="s">
        <v>102</v>
      </c>
      <c r="N67" s="49" t="s">
        <v>835</v>
      </c>
      <c r="O67" s="49" t="s">
        <v>836</v>
      </c>
      <c r="P67" s="49" t="s">
        <v>837</v>
      </c>
      <c r="Q67" s="49" t="s">
        <v>685</v>
      </c>
      <c r="R67" s="49" t="s">
        <v>685</v>
      </c>
      <c r="S67" s="49" t="s">
        <v>685</v>
      </c>
      <c r="T67" s="49" t="s">
        <v>685</v>
      </c>
      <c r="U67" s="49" t="s">
        <v>208</v>
      </c>
      <c r="V67" s="49" t="s">
        <v>685</v>
      </c>
      <c r="W67" s="49">
        <v>129.3</v>
      </c>
      <c r="X67" s="49">
        <v>2</v>
      </c>
      <c r="Y67" s="49" t="s">
        <v>94</v>
      </c>
      <c r="Z67" s="49" t="s">
        <v>95</v>
      </c>
    </row>
    <row r="68" spans="1:26" s="67" customFormat="1" ht="16.5">
      <c r="A68" s="15"/>
      <c r="B68" s="15"/>
      <c r="C68" s="15"/>
      <c r="D68" s="91"/>
      <c r="E68" s="49"/>
      <c r="F68" s="49"/>
      <c r="G68" s="91"/>
      <c r="H68" s="113"/>
      <c r="I68" s="78"/>
      <c r="J68" s="129"/>
      <c r="K68" s="15"/>
      <c r="L68" s="91"/>
      <c r="M68" s="78"/>
      <c r="N68" s="91"/>
      <c r="O68" s="85"/>
      <c r="P68" s="71" t="s">
        <v>118</v>
      </c>
      <c r="Q68" s="71"/>
      <c r="R68" s="71"/>
      <c r="S68" s="71"/>
      <c r="T68" s="71"/>
      <c r="U68" s="71"/>
      <c r="V68" s="71"/>
      <c r="W68" s="49"/>
      <c r="X68" s="49"/>
      <c r="Y68" s="49"/>
      <c r="Z68" s="46"/>
    </row>
    <row r="69" spans="1:26" s="70" customFormat="1" ht="24" customHeight="1">
      <c r="A69" s="600"/>
      <c r="B69" s="600"/>
      <c r="C69" s="600"/>
      <c r="D69" s="82"/>
      <c r="E69" s="82"/>
      <c r="F69" s="73"/>
      <c r="G69" s="75"/>
      <c r="H69" s="110">
        <f>SUM(H66:H67)</f>
        <v>0</v>
      </c>
      <c r="I69" s="74"/>
      <c r="J69" s="81"/>
      <c r="K69" s="74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s="51" customFormat="1" ht="51" customHeight="1">
      <c r="A70" s="601" t="s">
        <v>143</v>
      </c>
      <c r="B70" s="602"/>
      <c r="C70" s="602"/>
      <c r="D70" s="602"/>
      <c r="E70" s="602"/>
      <c r="F70" s="602"/>
      <c r="G70" s="602"/>
      <c r="H70" s="603"/>
      <c r="I70" s="89"/>
      <c r="J70" s="80"/>
      <c r="K70" s="68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s="67" customFormat="1" ht="71.25">
      <c r="A71" s="15">
        <v>1</v>
      </c>
      <c r="B71" s="58" t="s">
        <v>233</v>
      </c>
      <c r="C71" s="91" t="s">
        <v>234</v>
      </c>
      <c r="D71" s="91" t="s">
        <v>94</v>
      </c>
      <c r="E71" s="91" t="s">
        <v>95</v>
      </c>
      <c r="F71" s="91"/>
      <c r="G71" s="91">
        <v>1970</v>
      </c>
      <c r="H71" s="583">
        <v>2650000</v>
      </c>
      <c r="I71" s="78" t="s">
        <v>680</v>
      </c>
      <c r="J71" s="129" t="s">
        <v>235</v>
      </c>
      <c r="K71" s="15" t="s">
        <v>236</v>
      </c>
      <c r="L71" s="91">
        <v>1</v>
      </c>
      <c r="M71" s="91" t="s">
        <v>237</v>
      </c>
      <c r="N71" s="91" t="s">
        <v>238</v>
      </c>
      <c r="O71" s="91" t="s">
        <v>239</v>
      </c>
      <c r="P71" s="91" t="s">
        <v>103</v>
      </c>
      <c r="Q71" s="91" t="s">
        <v>100</v>
      </c>
      <c r="R71" s="91" t="s">
        <v>100</v>
      </c>
      <c r="S71" s="91" t="s">
        <v>100</v>
      </c>
      <c r="T71" s="91" t="s">
        <v>100</v>
      </c>
      <c r="U71" s="91" t="s">
        <v>100</v>
      </c>
      <c r="V71" s="91" t="s">
        <v>100</v>
      </c>
      <c r="W71" s="91">
        <v>876.05</v>
      </c>
      <c r="X71" s="91">
        <v>3</v>
      </c>
      <c r="Y71" s="91" t="s">
        <v>94</v>
      </c>
      <c r="Z71" s="91" t="s">
        <v>94</v>
      </c>
    </row>
    <row r="72" spans="1:26" s="70" customFormat="1" ht="23.25" customHeight="1">
      <c r="A72" s="15">
        <v>2</v>
      </c>
      <c r="B72" s="58" t="s">
        <v>240</v>
      </c>
      <c r="C72" s="91" t="s">
        <v>241</v>
      </c>
      <c r="D72" s="91" t="s">
        <v>94</v>
      </c>
      <c r="E72" s="91" t="s">
        <v>95</v>
      </c>
      <c r="F72" s="91"/>
      <c r="G72" s="91"/>
      <c r="H72" s="583">
        <v>26000</v>
      </c>
      <c r="I72" s="78" t="s">
        <v>680</v>
      </c>
      <c r="J72" s="165" t="s">
        <v>242</v>
      </c>
      <c r="K72" s="15" t="s">
        <v>236</v>
      </c>
      <c r="L72" s="91">
        <v>1</v>
      </c>
      <c r="M72" s="91" t="s">
        <v>102</v>
      </c>
      <c r="N72" s="91"/>
      <c r="O72" s="91" t="s">
        <v>243</v>
      </c>
      <c r="P72" s="91" t="s">
        <v>200</v>
      </c>
      <c r="Q72" s="91" t="s">
        <v>100</v>
      </c>
      <c r="R72" s="91" t="s">
        <v>200</v>
      </c>
      <c r="S72" s="91" t="s">
        <v>200</v>
      </c>
      <c r="T72" s="91" t="s">
        <v>100</v>
      </c>
      <c r="U72" s="91" t="s">
        <v>200</v>
      </c>
      <c r="V72" s="91" t="s">
        <v>100</v>
      </c>
      <c r="W72" s="91">
        <v>18</v>
      </c>
      <c r="X72" s="91">
        <v>1</v>
      </c>
      <c r="Y72" s="91" t="s">
        <v>95</v>
      </c>
      <c r="Z72" s="91" t="s">
        <v>95</v>
      </c>
    </row>
    <row r="73" spans="1:26" s="51" customFormat="1" ht="28.5" customHeight="1">
      <c r="A73" s="608"/>
      <c r="B73" s="609"/>
      <c r="C73" s="610"/>
      <c r="D73" s="82"/>
      <c r="E73" s="82"/>
      <c r="F73" s="73"/>
      <c r="G73" s="75"/>
      <c r="H73" s="580">
        <f>SUM(H71:H72)</f>
        <v>2676000</v>
      </c>
      <c r="I73" s="74"/>
      <c r="J73" s="81"/>
      <c r="K73" s="74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s="51" customFormat="1" ht="28.5" customHeight="1">
      <c r="A74" s="604" t="s">
        <v>144</v>
      </c>
      <c r="B74" s="604"/>
      <c r="C74" s="604"/>
      <c r="D74" s="604"/>
      <c r="E74" s="604"/>
      <c r="F74" s="604"/>
      <c r="G74" s="604"/>
      <c r="H74" s="604"/>
      <c r="I74" s="89"/>
      <c r="J74" s="80"/>
      <c r="K74" s="68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51" customFormat="1" ht="27.75" customHeight="1">
      <c r="A75" s="544">
        <v>1</v>
      </c>
      <c r="B75" s="545" t="s">
        <v>499</v>
      </c>
      <c r="C75" s="546" t="s">
        <v>500</v>
      </c>
      <c r="D75" s="546" t="s">
        <v>94</v>
      </c>
      <c r="E75" s="546" t="s">
        <v>95</v>
      </c>
      <c r="F75" s="546" t="s">
        <v>501</v>
      </c>
      <c r="G75" s="546">
        <v>1960</v>
      </c>
      <c r="H75" s="584">
        <v>1669111.91</v>
      </c>
      <c r="I75" s="547"/>
      <c r="J75" s="611" t="s">
        <v>502</v>
      </c>
      <c r="K75" s="614" t="s">
        <v>503</v>
      </c>
      <c r="L75" s="546">
        <v>1</v>
      </c>
      <c r="M75" s="546" t="s">
        <v>102</v>
      </c>
      <c r="N75" s="546" t="s">
        <v>504</v>
      </c>
      <c r="O75" s="546" t="s">
        <v>505</v>
      </c>
      <c r="P75" s="617" t="s">
        <v>506</v>
      </c>
      <c r="Q75" s="546" t="s">
        <v>100</v>
      </c>
      <c r="R75" s="546" t="s">
        <v>100</v>
      </c>
      <c r="S75" s="546"/>
      <c r="T75" s="546" t="s">
        <v>279</v>
      </c>
      <c r="U75" s="546" t="s">
        <v>208</v>
      </c>
      <c r="V75" s="546" t="s">
        <v>100</v>
      </c>
      <c r="W75" s="546">
        <v>1667</v>
      </c>
      <c r="X75" s="546">
        <v>2</v>
      </c>
      <c r="Y75" s="546" t="s">
        <v>507</v>
      </c>
      <c r="Z75" s="546" t="s">
        <v>95</v>
      </c>
    </row>
    <row r="76" spans="1:26" s="51" customFormat="1" ht="22.5" customHeight="1">
      <c r="A76" s="544">
        <v>2</v>
      </c>
      <c r="B76" s="545" t="s">
        <v>508</v>
      </c>
      <c r="C76" s="546" t="s">
        <v>500</v>
      </c>
      <c r="D76" s="546" t="s">
        <v>94</v>
      </c>
      <c r="E76" s="546" t="s">
        <v>95</v>
      </c>
      <c r="F76" s="546" t="s">
        <v>501</v>
      </c>
      <c r="G76" s="546">
        <v>1977</v>
      </c>
      <c r="H76" s="584">
        <v>1579323.01</v>
      </c>
      <c r="I76" s="547"/>
      <c r="J76" s="612"/>
      <c r="K76" s="615"/>
      <c r="L76" s="546">
        <v>2</v>
      </c>
      <c r="M76" s="546" t="s">
        <v>102</v>
      </c>
      <c r="N76" s="546" t="s">
        <v>504</v>
      </c>
      <c r="O76" s="546" t="s">
        <v>505</v>
      </c>
      <c r="P76" s="617"/>
      <c r="Q76" s="546" t="s">
        <v>100</v>
      </c>
      <c r="R76" s="546" t="s">
        <v>100</v>
      </c>
      <c r="S76" s="546"/>
      <c r="T76" s="546" t="s">
        <v>279</v>
      </c>
      <c r="U76" s="546" t="s">
        <v>208</v>
      </c>
      <c r="V76" s="546" t="s">
        <v>100</v>
      </c>
      <c r="W76" s="546">
        <v>1121</v>
      </c>
      <c r="X76" s="546">
        <v>1</v>
      </c>
      <c r="Y76" s="546" t="s">
        <v>95</v>
      </c>
      <c r="Z76" s="546" t="s">
        <v>95</v>
      </c>
    </row>
    <row r="77" spans="1:26" s="67" customFormat="1" ht="28.5">
      <c r="A77" s="544">
        <v>3</v>
      </c>
      <c r="B77" s="545" t="s">
        <v>509</v>
      </c>
      <c r="C77" s="546" t="s">
        <v>500</v>
      </c>
      <c r="D77" s="546" t="s">
        <v>94</v>
      </c>
      <c r="E77" s="546" t="s">
        <v>95</v>
      </c>
      <c r="F77" s="546" t="s">
        <v>501</v>
      </c>
      <c r="G77" s="546">
        <v>1977</v>
      </c>
      <c r="H77" s="584">
        <v>1154444.01</v>
      </c>
      <c r="I77" s="547"/>
      <c r="J77" s="612"/>
      <c r="K77" s="615"/>
      <c r="L77" s="546">
        <v>3</v>
      </c>
      <c r="M77" s="546" t="s">
        <v>102</v>
      </c>
      <c r="N77" s="546" t="s">
        <v>504</v>
      </c>
      <c r="O77" s="546" t="s">
        <v>505</v>
      </c>
      <c r="P77" s="617"/>
      <c r="Q77" s="546" t="s">
        <v>100</v>
      </c>
      <c r="R77" s="546" t="s">
        <v>100</v>
      </c>
      <c r="S77" s="546"/>
      <c r="T77" s="546" t="s">
        <v>279</v>
      </c>
      <c r="U77" s="546" t="s">
        <v>208</v>
      </c>
      <c r="V77" s="546" t="s">
        <v>100</v>
      </c>
      <c r="W77" s="546">
        <v>1114</v>
      </c>
      <c r="X77" s="546">
        <v>1</v>
      </c>
      <c r="Y77" s="546" t="s">
        <v>95</v>
      </c>
      <c r="Z77" s="546" t="s">
        <v>95</v>
      </c>
    </row>
    <row r="78" spans="1:26" s="4" customFormat="1" ht="28.5">
      <c r="A78" s="544">
        <v>4</v>
      </c>
      <c r="B78" s="545" t="s">
        <v>510</v>
      </c>
      <c r="C78" s="546" t="s">
        <v>500</v>
      </c>
      <c r="D78" s="546" t="s">
        <v>94</v>
      </c>
      <c r="E78" s="546" t="s">
        <v>95</v>
      </c>
      <c r="F78" s="546" t="s">
        <v>501</v>
      </c>
      <c r="G78" s="546">
        <v>1977</v>
      </c>
      <c r="H78" s="584">
        <v>430699.2</v>
      </c>
      <c r="I78" s="547"/>
      <c r="J78" s="612"/>
      <c r="K78" s="615"/>
      <c r="L78" s="546">
        <v>4</v>
      </c>
      <c r="M78" s="546" t="s">
        <v>102</v>
      </c>
      <c r="N78" s="546" t="s">
        <v>504</v>
      </c>
      <c r="O78" s="546" t="s">
        <v>505</v>
      </c>
      <c r="P78" s="617"/>
      <c r="Q78" s="546" t="s">
        <v>100</v>
      </c>
      <c r="R78" s="546" t="s">
        <v>100</v>
      </c>
      <c r="S78" s="546"/>
      <c r="T78" s="546" t="s">
        <v>279</v>
      </c>
      <c r="U78" s="546" t="s">
        <v>208</v>
      </c>
      <c r="V78" s="546" t="s">
        <v>100</v>
      </c>
      <c r="W78" s="546">
        <v>521</v>
      </c>
      <c r="X78" s="546">
        <v>1</v>
      </c>
      <c r="Y78" s="546" t="s">
        <v>95</v>
      </c>
      <c r="Z78" s="546" t="s">
        <v>95</v>
      </c>
    </row>
    <row r="79" spans="1:26" s="4" customFormat="1" ht="28.5">
      <c r="A79" s="544">
        <v>5</v>
      </c>
      <c r="B79" s="545" t="s">
        <v>511</v>
      </c>
      <c r="C79" s="546" t="s">
        <v>500</v>
      </c>
      <c r="D79" s="546" t="s">
        <v>94</v>
      </c>
      <c r="E79" s="546" t="s">
        <v>95</v>
      </c>
      <c r="F79" s="546" t="s">
        <v>501</v>
      </c>
      <c r="G79" s="546">
        <v>1980</v>
      </c>
      <c r="H79" s="584">
        <v>174861.17</v>
      </c>
      <c r="I79" s="547"/>
      <c r="J79" s="612"/>
      <c r="K79" s="615"/>
      <c r="L79" s="546">
        <v>5</v>
      </c>
      <c r="M79" s="546" t="s">
        <v>102</v>
      </c>
      <c r="N79" s="546" t="s">
        <v>504</v>
      </c>
      <c r="O79" s="546" t="s">
        <v>505</v>
      </c>
      <c r="P79" s="546"/>
      <c r="Q79" s="546" t="s">
        <v>100</v>
      </c>
      <c r="R79" s="546" t="s">
        <v>100</v>
      </c>
      <c r="S79" s="546"/>
      <c r="T79" s="546" t="s">
        <v>279</v>
      </c>
      <c r="U79" s="546" t="s">
        <v>208</v>
      </c>
      <c r="V79" s="546" t="s">
        <v>100</v>
      </c>
      <c r="W79" s="546">
        <v>225</v>
      </c>
      <c r="X79" s="546">
        <v>1</v>
      </c>
      <c r="Y79" s="546" t="s">
        <v>95</v>
      </c>
      <c r="Z79" s="546" t="s">
        <v>95</v>
      </c>
    </row>
    <row r="80" spans="1:26" s="4" customFormat="1" ht="28.5">
      <c r="A80" s="544">
        <v>6</v>
      </c>
      <c r="B80" s="545" t="s">
        <v>512</v>
      </c>
      <c r="C80" s="546" t="s">
        <v>500</v>
      </c>
      <c r="D80" s="546" t="s">
        <v>94</v>
      </c>
      <c r="E80" s="546" t="s">
        <v>95</v>
      </c>
      <c r="F80" s="546" t="s">
        <v>501</v>
      </c>
      <c r="G80" s="546">
        <v>1980</v>
      </c>
      <c r="H80" s="584">
        <v>3748.53</v>
      </c>
      <c r="I80" s="547"/>
      <c r="J80" s="613"/>
      <c r="K80" s="616"/>
      <c r="L80" s="546">
        <v>6</v>
      </c>
      <c r="M80" s="546" t="s">
        <v>102</v>
      </c>
      <c r="N80" s="546" t="s">
        <v>504</v>
      </c>
      <c r="O80" s="546" t="s">
        <v>505</v>
      </c>
      <c r="P80" s="546"/>
      <c r="Q80" s="546" t="s">
        <v>100</v>
      </c>
      <c r="R80" s="546" t="s">
        <v>100</v>
      </c>
      <c r="S80" s="546"/>
      <c r="T80" s="546" t="s">
        <v>100</v>
      </c>
      <c r="U80" s="546" t="s">
        <v>208</v>
      </c>
      <c r="V80" s="546" t="s">
        <v>100</v>
      </c>
      <c r="W80" s="546">
        <v>180</v>
      </c>
      <c r="X80" s="546">
        <v>1</v>
      </c>
      <c r="Y80" s="546" t="s">
        <v>95</v>
      </c>
      <c r="Z80" s="546" t="s">
        <v>95</v>
      </c>
    </row>
    <row r="81" spans="1:26" s="4" customFormat="1" ht="16.5">
      <c r="A81" s="600"/>
      <c r="B81" s="600"/>
      <c r="C81" s="600"/>
      <c r="D81" s="82"/>
      <c r="E81" s="82"/>
      <c r="F81" s="73"/>
      <c r="G81" s="75"/>
      <c r="H81" s="279">
        <f>SUM(H75:H80)</f>
        <v>5012187.83</v>
      </c>
      <c r="I81" s="74"/>
      <c r="J81" s="81"/>
      <c r="K81" s="74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2.75" customHeight="1">
      <c r="A82" s="604" t="s">
        <v>145</v>
      </c>
      <c r="B82" s="604"/>
      <c r="C82" s="604"/>
      <c r="D82" s="604"/>
      <c r="E82" s="604"/>
      <c r="F82" s="604"/>
      <c r="G82" s="604"/>
      <c r="H82" s="604"/>
      <c r="I82" s="89"/>
      <c r="J82" s="80"/>
      <c r="K82" s="68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s="4" customFormat="1" ht="16.5">
      <c r="A83" s="15">
        <v>1</v>
      </c>
      <c r="B83" s="58" t="s">
        <v>535</v>
      </c>
      <c r="C83" s="91"/>
      <c r="D83" s="91"/>
      <c r="E83" s="91"/>
      <c r="F83" s="91"/>
      <c r="G83" s="91"/>
      <c r="H83" s="111">
        <v>1000000</v>
      </c>
      <c r="I83" s="78">
        <v>71940814</v>
      </c>
      <c r="J83" s="165" t="s">
        <v>899</v>
      </c>
      <c r="K83" s="15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s="4" customFormat="1" ht="16.5">
      <c r="A84" s="15">
        <v>2</v>
      </c>
      <c r="B84" s="58" t="s">
        <v>536</v>
      </c>
      <c r="C84" s="91"/>
      <c r="D84" s="91"/>
      <c r="E84" s="91"/>
      <c r="F84" s="91"/>
      <c r="G84" s="91"/>
      <c r="H84" s="111">
        <v>1000000</v>
      </c>
      <c r="I84" s="78">
        <v>11974770</v>
      </c>
      <c r="J84" s="165" t="s">
        <v>900</v>
      </c>
      <c r="K84" s="15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6.5">
      <c r="A85" s="71"/>
      <c r="B85" s="71"/>
      <c r="C85" s="49"/>
      <c r="D85" s="49"/>
      <c r="E85" s="49"/>
      <c r="F85" s="49"/>
      <c r="G85" s="49"/>
      <c r="H85" s="278"/>
      <c r="I85" s="294"/>
      <c r="J85" s="90"/>
      <c r="K85" s="71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6.5">
      <c r="A86" s="600"/>
      <c r="B86" s="600"/>
      <c r="C86" s="600"/>
      <c r="D86" s="82"/>
      <c r="E86" s="82"/>
      <c r="F86" s="73"/>
      <c r="G86" s="75"/>
      <c r="H86" s="279">
        <f>SUM(H83:H85)</f>
        <v>2000000</v>
      </c>
      <c r="I86" s="295">
        <f>SUM(I83:I85)</f>
        <v>83915584</v>
      </c>
      <c r="J86" s="81"/>
      <c r="K86" s="74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5">
      <c r="A87" s="604" t="s">
        <v>146</v>
      </c>
      <c r="B87" s="604"/>
      <c r="C87" s="604"/>
      <c r="D87" s="604"/>
      <c r="E87" s="604"/>
      <c r="F87" s="604"/>
      <c r="G87" s="604"/>
      <c r="H87" s="604"/>
      <c r="I87" s="89"/>
      <c r="J87" s="80"/>
      <c r="K87" s="68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6.5">
      <c r="A88" s="71"/>
      <c r="B88" s="71"/>
      <c r="C88" s="71"/>
      <c r="D88" s="49"/>
      <c r="E88" s="49"/>
      <c r="F88" s="71"/>
      <c r="G88" s="49"/>
      <c r="H88" s="109"/>
      <c r="I88" s="128"/>
      <c r="J88" s="90"/>
      <c r="K88" s="71"/>
      <c r="L88" s="49"/>
      <c r="M88" s="130"/>
      <c r="N88" s="131"/>
      <c r="O88" s="130"/>
      <c r="P88" s="71"/>
      <c r="Q88" s="71"/>
      <c r="R88" s="71"/>
      <c r="S88" s="71"/>
      <c r="T88" s="71"/>
      <c r="U88" s="71"/>
      <c r="V88" s="71"/>
      <c r="W88" s="131"/>
      <c r="X88" s="131"/>
      <c r="Y88" s="131"/>
      <c r="Z88" s="131"/>
    </row>
    <row r="89" spans="1:26" ht="16.5">
      <c r="A89" s="600"/>
      <c r="B89" s="600"/>
      <c r="C89" s="600"/>
      <c r="D89" s="82"/>
      <c r="E89" s="82"/>
      <c r="F89" s="73"/>
      <c r="G89" s="75"/>
      <c r="H89" s="110">
        <f>SUM(H88:H88)</f>
        <v>0</v>
      </c>
      <c r="I89" s="74"/>
      <c r="J89" s="81"/>
      <c r="K89" s="74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2:26" ht="17.25" thickBot="1">
      <c r="B90" s="105"/>
      <c r="C90" s="106"/>
      <c r="D90" s="106"/>
      <c r="E90" s="106"/>
      <c r="F90" s="606" t="s">
        <v>70</v>
      </c>
      <c r="G90" s="607"/>
      <c r="H90" s="127">
        <f>SUM(H9+H12+H17+H21+H31+H38+H48+H51+H55+H61+H73+H81+H86)</f>
        <v>59486818.79</v>
      </c>
      <c r="K90" s="2"/>
      <c r="M90" s="41"/>
      <c r="N90" s="41"/>
      <c r="O90" s="41"/>
      <c r="P90" s="41"/>
      <c r="Q90" s="41"/>
      <c r="R90" s="41"/>
      <c r="S90" s="42"/>
      <c r="T90" s="42"/>
      <c r="U90" s="42"/>
      <c r="V90" s="42"/>
      <c r="W90" s="42"/>
      <c r="X90" s="42"/>
      <c r="Y90" s="42"/>
      <c r="Z90" s="42"/>
    </row>
    <row r="91" spans="8:26" ht="16.5">
      <c r="H91" s="114"/>
      <c r="K91" s="2"/>
      <c r="M91" s="41"/>
      <c r="N91" s="41"/>
      <c r="O91" s="41"/>
      <c r="P91" s="41"/>
      <c r="Q91" s="41"/>
      <c r="R91" s="41"/>
      <c r="S91" s="42"/>
      <c r="T91" s="42"/>
      <c r="U91" s="42"/>
      <c r="V91" s="42"/>
      <c r="W91" s="42"/>
      <c r="X91" s="42"/>
      <c r="Y91" s="42"/>
      <c r="Z91" s="42"/>
    </row>
    <row r="92" spans="11:26" ht="16.5">
      <c r="K92" s="2"/>
      <c r="M92" s="41"/>
      <c r="N92" s="41"/>
      <c r="O92" s="41"/>
      <c r="P92" s="41"/>
      <c r="Q92" s="41"/>
      <c r="R92" s="41"/>
      <c r="S92" s="42"/>
      <c r="T92" s="42"/>
      <c r="U92" s="42"/>
      <c r="V92" s="42"/>
      <c r="W92" s="42"/>
      <c r="X92" s="42"/>
      <c r="Y92" s="42"/>
      <c r="Z92" s="42"/>
    </row>
    <row r="93" spans="8:26" ht="16.5">
      <c r="H93" s="114"/>
      <c r="K93" s="2"/>
      <c r="M93" s="41"/>
      <c r="N93" s="41"/>
      <c r="O93" s="41"/>
      <c r="P93" s="41"/>
      <c r="Q93" s="41"/>
      <c r="R93" s="41"/>
      <c r="S93" s="42"/>
      <c r="T93" s="42"/>
      <c r="U93" s="42"/>
      <c r="V93" s="42"/>
      <c r="W93" s="42"/>
      <c r="X93" s="42"/>
      <c r="Y93" s="42"/>
      <c r="Z93" s="42"/>
    </row>
    <row r="95" spans="8:26" ht="16.5">
      <c r="H95" s="115"/>
      <c r="K95" s="2"/>
      <c r="M95" s="41"/>
      <c r="N95" s="41"/>
      <c r="O95" s="41"/>
      <c r="P95" s="41"/>
      <c r="Q95" s="41"/>
      <c r="R95" s="41"/>
      <c r="S95" s="42"/>
      <c r="T95" s="42"/>
      <c r="U95" s="42"/>
      <c r="V95" s="42"/>
      <c r="W95" s="42"/>
      <c r="X95" s="42"/>
      <c r="Y95" s="42"/>
      <c r="Z95" s="42"/>
    </row>
    <row r="96" spans="11:26" ht="16.5">
      <c r="K96" s="2"/>
      <c r="M96" s="41"/>
      <c r="N96" s="41"/>
      <c r="O96" s="41"/>
      <c r="P96" s="41"/>
      <c r="Q96" s="41"/>
      <c r="R96" s="41"/>
      <c r="S96" s="42"/>
      <c r="T96" s="42"/>
      <c r="U96" s="42"/>
      <c r="V96" s="42"/>
      <c r="W96" s="42"/>
      <c r="X96" s="42"/>
      <c r="Y96" s="42"/>
      <c r="Z96" s="42"/>
    </row>
  </sheetData>
  <sheetProtection/>
  <mergeCells count="62">
    <mergeCell ref="J75:J80"/>
    <mergeCell ref="K75:K80"/>
    <mergeCell ref="P75:P78"/>
    <mergeCell ref="J40:J41"/>
    <mergeCell ref="K40:K41"/>
    <mergeCell ref="M44:O44"/>
    <mergeCell ref="M45:O45"/>
    <mergeCell ref="M47:O47"/>
    <mergeCell ref="Z2:Z3"/>
    <mergeCell ref="J2:J3"/>
    <mergeCell ref="K2:K3"/>
    <mergeCell ref="M2:O2"/>
    <mergeCell ref="Q2:V2"/>
    <mergeCell ref="P2:P3"/>
    <mergeCell ref="L2:L3"/>
    <mergeCell ref="A64:C64"/>
    <mergeCell ref="A38:C38"/>
    <mergeCell ref="A32:H32"/>
    <mergeCell ref="A52:H52"/>
    <mergeCell ref="A55:C55"/>
    <mergeCell ref="A56:H56"/>
    <mergeCell ref="A62:H62"/>
    <mergeCell ref="A51:C51"/>
    <mergeCell ref="A89:C89"/>
    <mergeCell ref="A65:H65"/>
    <mergeCell ref="A69:C69"/>
    <mergeCell ref="A70:H70"/>
    <mergeCell ref="A73:C73"/>
    <mergeCell ref="A74:H74"/>
    <mergeCell ref="A81:C81"/>
    <mergeCell ref="A82:H82"/>
    <mergeCell ref="A86:C86"/>
    <mergeCell ref="A87:H87"/>
    <mergeCell ref="F90:G90"/>
    <mergeCell ref="W2:W3"/>
    <mergeCell ref="X2:X3"/>
    <mergeCell ref="Y2:Y3"/>
    <mergeCell ref="A4:F4"/>
    <mergeCell ref="A9:C9"/>
    <mergeCell ref="A2:A3"/>
    <mergeCell ref="B2:B3"/>
    <mergeCell ref="A61:C61"/>
    <mergeCell ref="A39:H39"/>
    <mergeCell ref="A13:H13"/>
    <mergeCell ref="E2:E3"/>
    <mergeCell ref="A49:H49"/>
    <mergeCell ref="A43:H43"/>
    <mergeCell ref="H2:H3"/>
    <mergeCell ref="A42:C42"/>
    <mergeCell ref="A18:H18"/>
    <mergeCell ref="A48:C48"/>
    <mergeCell ref="A31:C31"/>
    <mergeCell ref="I2:I3"/>
    <mergeCell ref="A21:C21"/>
    <mergeCell ref="A12:C12"/>
    <mergeCell ref="A10:H10"/>
    <mergeCell ref="A22:H22"/>
    <mergeCell ref="C2:C3"/>
    <mergeCell ref="A17:C17"/>
    <mergeCell ref="D2:D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  <rowBreaks count="3" manualBreakCount="3">
    <brk id="12" min="1" max="25" man="1"/>
    <brk id="29" min="1" max="25" man="1"/>
    <brk id="57" min="1" max="25" man="1"/>
  </rowBreaks>
  <colBreaks count="1" manualBreakCount="1">
    <brk id="11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6"/>
  <sheetViews>
    <sheetView zoomScale="85" zoomScaleNormal="85" zoomScaleSheetLayoutView="115" zoomScalePageLayoutView="0" workbookViewId="0" topLeftCell="A952">
      <selection activeCell="E970" sqref="E970"/>
    </sheetView>
  </sheetViews>
  <sheetFormatPr defaultColWidth="9.140625" defaultRowHeight="12.75"/>
  <cols>
    <col min="1" max="1" width="4.421875" style="8" customWidth="1"/>
    <col min="2" max="2" width="48.8515625" style="11" customWidth="1"/>
    <col min="3" max="3" width="15.421875" style="8" customWidth="1"/>
    <col min="4" max="4" width="18.421875" style="13" customWidth="1"/>
    <col min="5" max="5" width="15.140625" style="0" customWidth="1"/>
    <col min="6" max="6" width="14.7109375" style="0" customWidth="1"/>
  </cols>
  <sheetData>
    <row r="1" spans="1:4" ht="12.75">
      <c r="A1" s="646" t="s">
        <v>161</v>
      </c>
      <c r="B1" s="646"/>
      <c r="C1" s="646"/>
      <c r="D1" s="646"/>
    </row>
    <row r="2" spans="1:4" ht="12.75">
      <c r="A2" s="16"/>
      <c r="B2" s="176"/>
      <c r="C2" s="16"/>
      <c r="D2" s="177"/>
    </row>
    <row r="3" spans="1:6" ht="11.25" customHeight="1">
      <c r="A3" s="627" t="s">
        <v>104</v>
      </c>
      <c r="B3" s="627"/>
      <c r="C3" s="627"/>
      <c r="D3" s="627"/>
      <c r="E3" s="35"/>
      <c r="F3" s="35"/>
    </row>
    <row r="4" spans="1:6" ht="11.25" customHeight="1">
      <c r="A4" s="623" t="s">
        <v>700</v>
      </c>
      <c r="B4" s="623"/>
      <c r="C4" s="623"/>
      <c r="D4" s="623"/>
      <c r="E4" s="35"/>
      <c r="F4" s="35"/>
    </row>
    <row r="5" spans="1:6" ht="11.25" customHeight="1">
      <c r="A5" s="26" t="s">
        <v>49</v>
      </c>
      <c r="B5" s="26" t="s">
        <v>90</v>
      </c>
      <c r="C5" s="26" t="s">
        <v>91</v>
      </c>
      <c r="D5" s="27" t="s">
        <v>92</v>
      </c>
      <c r="E5" s="35"/>
      <c r="F5" s="35"/>
    </row>
    <row r="6" spans="1:6" ht="11.25" customHeight="1">
      <c r="A6" s="180">
        <v>1</v>
      </c>
      <c r="B6" s="55" t="s">
        <v>162</v>
      </c>
      <c r="C6" s="54">
        <v>2013</v>
      </c>
      <c r="D6" s="56">
        <v>3820</v>
      </c>
      <c r="E6" s="35"/>
      <c r="F6" s="35"/>
    </row>
    <row r="7" spans="1:6" ht="11.25" customHeight="1">
      <c r="A7" s="180">
        <v>2</v>
      </c>
      <c r="B7" s="55" t="s">
        <v>162</v>
      </c>
      <c r="C7" s="54">
        <v>2013</v>
      </c>
      <c r="D7" s="56">
        <v>3820</v>
      </c>
      <c r="E7" s="35"/>
      <c r="F7" s="35"/>
    </row>
    <row r="8" spans="1:6" ht="11.25" customHeight="1">
      <c r="A8" s="180">
        <v>3</v>
      </c>
      <c r="B8" s="55" t="s">
        <v>162</v>
      </c>
      <c r="C8" s="54">
        <v>2013</v>
      </c>
      <c r="D8" s="56">
        <v>3820</v>
      </c>
      <c r="E8" s="35"/>
      <c r="F8" s="35"/>
    </row>
    <row r="9" spans="1:6" ht="11.25" customHeight="1">
      <c r="A9" s="180">
        <v>4</v>
      </c>
      <c r="B9" s="55" t="s">
        <v>162</v>
      </c>
      <c r="C9" s="54">
        <v>2013</v>
      </c>
      <c r="D9" s="56">
        <v>3820</v>
      </c>
      <c r="E9" s="35"/>
      <c r="F9" s="35"/>
    </row>
    <row r="10" spans="1:6" ht="11.25" customHeight="1">
      <c r="A10" s="180">
        <v>5</v>
      </c>
      <c r="B10" s="55" t="s">
        <v>162</v>
      </c>
      <c r="C10" s="54">
        <v>2013</v>
      </c>
      <c r="D10" s="56">
        <v>3820</v>
      </c>
      <c r="E10" s="35"/>
      <c r="F10" s="35"/>
    </row>
    <row r="11" spans="1:6" ht="11.25" customHeight="1">
      <c r="A11" s="180">
        <v>6</v>
      </c>
      <c r="B11" s="55" t="s">
        <v>162</v>
      </c>
      <c r="C11" s="54">
        <v>2013</v>
      </c>
      <c r="D11" s="56">
        <v>3820</v>
      </c>
      <c r="E11" s="35"/>
      <c r="F11" s="35"/>
    </row>
    <row r="12" spans="1:6" ht="11.25" customHeight="1">
      <c r="A12" s="180">
        <v>7</v>
      </c>
      <c r="B12" s="55" t="s">
        <v>162</v>
      </c>
      <c r="C12" s="54">
        <v>2013</v>
      </c>
      <c r="D12" s="56">
        <v>3820</v>
      </c>
      <c r="E12" s="35"/>
      <c r="F12" s="35"/>
    </row>
    <row r="13" spans="1:6" ht="11.25" customHeight="1">
      <c r="A13" s="180">
        <v>8</v>
      </c>
      <c r="B13" s="184" t="s">
        <v>163</v>
      </c>
      <c r="C13" s="180">
        <v>2013</v>
      </c>
      <c r="D13" s="401">
        <v>3628.5</v>
      </c>
      <c r="E13" s="35"/>
      <c r="F13" s="35"/>
    </row>
    <row r="14" spans="1:6" ht="11.25" customHeight="1">
      <c r="A14" s="180">
        <v>9</v>
      </c>
      <c r="B14" s="55" t="s">
        <v>163</v>
      </c>
      <c r="C14" s="54">
        <v>2013</v>
      </c>
      <c r="D14" s="56">
        <v>9348</v>
      </c>
      <c r="E14" s="35"/>
      <c r="F14" s="35"/>
    </row>
    <row r="15" spans="1:6" ht="11.25" customHeight="1">
      <c r="A15" s="180">
        <v>10</v>
      </c>
      <c r="B15" s="55" t="s">
        <v>162</v>
      </c>
      <c r="C15" s="54">
        <v>2013</v>
      </c>
      <c r="D15" s="56">
        <v>3820</v>
      </c>
      <c r="E15" s="35"/>
      <c r="F15" s="35"/>
    </row>
    <row r="16" spans="1:6" ht="11.25" customHeight="1">
      <c r="A16" s="180">
        <v>11</v>
      </c>
      <c r="B16" s="55" t="s">
        <v>166</v>
      </c>
      <c r="C16" s="54">
        <v>2013</v>
      </c>
      <c r="D16" s="56">
        <v>560</v>
      </c>
      <c r="E16" s="35"/>
      <c r="F16" s="35"/>
    </row>
    <row r="17" spans="1:6" ht="11.25" customHeight="1">
      <c r="A17" s="180">
        <v>12</v>
      </c>
      <c r="B17" s="55" t="s">
        <v>167</v>
      </c>
      <c r="C17" s="54">
        <v>2013</v>
      </c>
      <c r="D17" s="56">
        <v>529.21</v>
      </c>
      <c r="E17" s="35"/>
      <c r="F17" s="35"/>
    </row>
    <row r="18" spans="1:6" ht="11.25" customHeight="1">
      <c r="A18" s="180">
        <v>13</v>
      </c>
      <c r="B18" s="55" t="s">
        <v>165</v>
      </c>
      <c r="C18" s="54">
        <v>2013</v>
      </c>
      <c r="D18" s="56">
        <v>529.21</v>
      </c>
      <c r="E18" s="35"/>
      <c r="F18" s="35"/>
    </row>
    <row r="19" spans="1:6" ht="11.25" customHeight="1">
      <c r="A19" s="180">
        <v>14</v>
      </c>
      <c r="B19" s="55" t="s">
        <v>168</v>
      </c>
      <c r="C19" s="54">
        <v>2013</v>
      </c>
      <c r="D19" s="56">
        <v>1353</v>
      </c>
      <c r="E19" s="35"/>
      <c r="F19" s="35"/>
    </row>
    <row r="20" spans="1:6" ht="11.25" customHeight="1">
      <c r="A20" s="180">
        <v>15</v>
      </c>
      <c r="B20" s="55" t="s">
        <v>168</v>
      </c>
      <c r="C20" s="54">
        <v>2013</v>
      </c>
      <c r="D20" s="56">
        <v>1353</v>
      </c>
      <c r="E20" s="35"/>
      <c r="F20" s="35"/>
    </row>
    <row r="21" spans="1:6" ht="11.25" customHeight="1">
      <c r="A21" s="180">
        <v>16</v>
      </c>
      <c r="B21" s="55" t="s">
        <v>164</v>
      </c>
      <c r="C21" s="54">
        <v>2013</v>
      </c>
      <c r="D21" s="56">
        <v>3298.99</v>
      </c>
      <c r="E21" s="35"/>
      <c r="F21" s="35"/>
    </row>
    <row r="22" spans="1:6" ht="11.25" customHeight="1">
      <c r="A22" s="180">
        <v>17</v>
      </c>
      <c r="B22" s="55" t="s">
        <v>164</v>
      </c>
      <c r="C22" s="54">
        <v>2013</v>
      </c>
      <c r="D22" s="56">
        <v>3298.99</v>
      </c>
      <c r="E22" s="35"/>
      <c r="F22" s="35"/>
    </row>
    <row r="23" spans="1:6" ht="11.25" customHeight="1">
      <c r="A23" s="180">
        <v>18</v>
      </c>
      <c r="B23" s="55" t="s">
        <v>164</v>
      </c>
      <c r="C23" s="54">
        <v>2013</v>
      </c>
      <c r="D23" s="56">
        <v>3298.99</v>
      </c>
      <c r="E23" s="35"/>
      <c r="F23" s="35"/>
    </row>
    <row r="24" spans="1:6" ht="11.25" customHeight="1">
      <c r="A24" s="180">
        <v>19</v>
      </c>
      <c r="B24" s="55" t="s">
        <v>162</v>
      </c>
      <c r="C24" s="54">
        <v>2014</v>
      </c>
      <c r="D24" s="56">
        <v>4309.99</v>
      </c>
      <c r="E24" s="35"/>
      <c r="F24" s="35"/>
    </row>
    <row r="25" spans="1:6" ht="11.25" customHeight="1">
      <c r="A25" s="180">
        <v>20</v>
      </c>
      <c r="B25" s="55" t="s">
        <v>162</v>
      </c>
      <c r="C25" s="54">
        <v>2014</v>
      </c>
      <c r="D25" s="56">
        <v>6466.39</v>
      </c>
      <c r="E25" s="35"/>
      <c r="F25" s="35"/>
    </row>
    <row r="26" spans="1:6" ht="11.25" customHeight="1">
      <c r="A26" s="180">
        <v>21</v>
      </c>
      <c r="B26" s="55" t="s">
        <v>162</v>
      </c>
      <c r="C26" s="54">
        <v>2014</v>
      </c>
      <c r="D26" s="56">
        <v>7893.19</v>
      </c>
      <c r="E26" s="35"/>
      <c r="F26" s="35"/>
    </row>
    <row r="27" spans="1:6" ht="11.25" customHeight="1">
      <c r="A27" s="180">
        <v>22</v>
      </c>
      <c r="B27" s="55" t="s">
        <v>162</v>
      </c>
      <c r="C27" s="54">
        <v>2014</v>
      </c>
      <c r="D27" s="56">
        <v>4310</v>
      </c>
      <c r="E27" s="35"/>
      <c r="F27" s="35"/>
    </row>
    <row r="28" spans="1:6" ht="11.25" customHeight="1">
      <c r="A28" s="180">
        <v>23</v>
      </c>
      <c r="B28" s="55" t="s">
        <v>162</v>
      </c>
      <c r="C28" s="54">
        <v>2014</v>
      </c>
      <c r="D28" s="56">
        <v>4310</v>
      </c>
      <c r="E28" s="35"/>
      <c r="F28" s="35"/>
    </row>
    <row r="29" spans="1:6" ht="11.25" customHeight="1">
      <c r="A29" s="180">
        <v>24</v>
      </c>
      <c r="B29" s="55" t="s">
        <v>162</v>
      </c>
      <c r="C29" s="54">
        <v>2014</v>
      </c>
      <c r="D29" s="56">
        <v>4310</v>
      </c>
      <c r="E29" s="35"/>
      <c r="F29" s="35"/>
    </row>
    <row r="30" spans="1:6" ht="11.25" customHeight="1">
      <c r="A30" s="180">
        <v>25</v>
      </c>
      <c r="B30" s="55" t="s">
        <v>162</v>
      </c>
      <c r="C30" s="54">
        <v>2014</v>
      </c>
      <c r="D30" s="56">
        <v>4310</v>
      </c>
      <c r="E30" s="35"/>
      <c r="F30" s="35"/>
    </row>
    <row r="31" spans="1:6" ht="11.25" customHeight="1">
      <c r="A31" s="180">
        <v>26</v>
      </c>
      <c r="B31" s="55" t="s">
        <v>162</v>
      </c>
      <c r="C31" s="54">
        <v>2014</v>
      </c>
      <c r="D31" s="56">
        <v>4310</v>
      </c>
      <c r="E31" s="35"/>
      <c r="F31" s="35"/>
    </row>
    <row r="32" spans="1:6" ht="11.25" customHeight="1">
      <c r="A32" s="180">
        <v>27</v>
      </c>
      <c r="B32" s="55" t="s">
        <v>162</v>
      </c>
      <c r="C32" s="54">
        <v>2014</v>
      </c>
      <c r="D32" s="56">
        <v>4309.99</v>
      </c>
      <c r="E32" s="35"/>
      <c r="F32" s="35"/>
    </row>
    <row r="33" spans="1:6" ht="11.25" customHeight="1">
      <c r="A33" s="180">
        <v>28</v>
      </c>
      <c r="B33" s="55" t="s">
        <v>162</v>
      </c>
      <c r="C33" s="54">
        <v>2014</v>
      </c>
      <c r="D33" s="56">
        <v>4309.99</v>
      </c>
      <c r="E33" s="35"/>
      <c r="F33" s="35"/>
    </row>
    <row r="34" spans="1:6" ht="11.25" customHeight="1">
      <c r="A34" s="180">
        <v>29</v>
      </c>
      <c r="B34" s="55" t="s">
        <v>162</v>
      </c>
      <c r="C34" s="54">
        <v>2014</v>
      </c>
      <c r="D34" s="56">
        <v>4309.99</v>
      </c>
      <c r="E34" s="35"/>
      <c r="F34" s="35"/>
    </row>
    <row r="35" spans="1:6" ht="11.25" customHeight="1">
      <c r="A35" s="180">
        <v>30</v>
      </c>
      <c r="B35" s="55" t="s">
        <v>162</v>
      </c>
      <c r="C35" s="54">
        <v>2014</v>
      </c>
      <c r="D35" s="56">
        <v>4310</v>
      </c>
      <c r="E35" s="35"/>
      <c r="F35" s="35"/>
    </row>
    <row r="36" spans="1:6" ht="11.25" customHeight="1">
      <c r="A36" s="180">
        <v>31</v>
      </c>
      <c r="B36" s="55" t="s">
        <v>169</v>
      </c>
      <c r="C36" s="54">
        <v>2014</v>
      </c>
      <c r="D36" s="56">
        <v>1452.63</v>
      </c>
      <c r="E36" s="35"/>
      <c r="F36" s="35"/>
    </row>
    <row r="37" spans="1:6" ht="11.25" customHeight="1">
      <c r="A37" s="180">
        <v>32</v>
      </c>
      <c r="B37" s="55" t="s">
        <v>165</v>
      </c>
      <c r="C37" s="54">
        <v>2014</v>
      </c>
      <c r="D37" s="350">
        <v>550.62</v>
      </c>
      <c r="E37" s="35"/>
      <c r="F37" s="35"/>
    </row>
    <row r="38" spans="1:6" ht="11.25" customHeight="1">
      <c r="A38" s="180">
        <v>33</v>
      </c>
      <c r="B38" s="55" t="s">
        <v>165</v>
      </c>
      <c r="C38" s="54">
        <v>2014</v>
      </c>
      <c r="D38" s="56">
        <v>550.62</v>
      </c>
      <c r="E38" s="35"/>
      <c r="F38" s="35"/>
    </row>
    <row r="39" spans="1:6" ht="11.25" customHeight="1">
      <c r="A39" s="54">
        <v>34</v>
      </c>
      <c r="B39" s="55" t="s">
        <v>165</v>
      </c>
      <c r="C39" s="54">
        <v>2014</v>
      </c>
      <c r="D39" s="56">
        <v>55.62</v>
      </c>
      <c r="E39" s="35"/>
      <c r="F39" s="35"/>
    </row>
    <row r="40" spans="1:6" ht="11.25" customHeight="1">
      <c r="A40" s="54">
        <v>35</v>
      </c>
      <c r="B40" s="55" t="s">
        <v>170</v>
      </c>
      <c r="C40" s="54">
        <v>2014</v>
      </c>
      <c r="D40" s="56">
        <v>1369</v>
      </c>
      <c r="E40" s="35"/>
      <c r="F40" s="35"/>
    </row>
    <row r="41" spans="1:6" ht="11.25" customHeight="1">
      <c r="A41" s="54">
        <v>36</v>
      </c>
      <c r="B41" s="55" t="s">
        <v>171</v>
      </c>
      <c r="C41" s="54">
        <v>2014</v>
      </c>
      <c r="D41" s="56">
        <v>1285.35</v>
      </c>
      <c r="E41" s="35"/>
      <c r="F41" s="35"/>
    </row>
    <row r="42" spans="1:6" ht="11.25" customHeight="1">
      <c r="A42" s="54">
        <v>37</v>
      </c>
      <c r="B42" s="55" t="s">
        <v>165</v>
      </c>
      <c r="C42" s="54">
        <v>2014</v>
      </c>
      <c r="D42" s="56">
        <v>579.99</v>
      </c>
      <c r="E42" s="35"/>
      <c r="F42" s="35"/>
    </row>
    <row r="43" spans="1:6" ht="11.25" customHeight="1">
      <c r="A43" s="54">
        <v>38</v>
      </c>
      <c r="B43" s="55" t="s">
        <v>172</v>
      </c>
      <c r="C43" s="54">
        <v>2014</v>
      </c>
      <c r="D43" s="56">
        <v>1836.39</v>
      </c>
      <c r="E43" s="35"/>
      <c r="F43" s="35"/>
    </row>
    <row r="44" spans="1:6" ht="11.25" customHeight="1">
      <c r="A44" s="54">
        <v>39</v>
      </c>
      <c r="B44" s="55" t="s">
        <v>172</v>
      </c>
      <c r="C44" s="54">
        <v>2014</v>
      </c>
      <c r="D44" s="56">
        <v>3263.19</v>
      </c>
      <c r="E44" s="35"/>
      <c r="F44" s="35"/>
    </row>
    <row r="45" spans="1:6" ht="11.25" customHeight="1">
      <c r="A45" s="54">
        <v>40</v>
      </c>
      <c r="B45" s="55" t="s">
        <v>172</v>
      </c>
      <c r="C45" s="54">
        <v>2014</v>
      </c>
      <c r="D45" s="56">
        <v>3263.19</v>
      </c>
      <c r="E45" s="35"/>
      <c r="F45" s="35"/>
    </row>
    <row r="46" spans="1:6" ht="11.25" customHeight="1">
      <c r="A46" s="54">
        <v>41</v>
      </c>
      <c r="B46" s="55" t="s">
        <v>173</v>
      </c>
      <c r="C46" s="54">
        <v>2014</v>
      </c>
      <c r="D46" s="56">
        <v>5023.32</v>
      </c>
      <c r="E46" s="35"/>
      <c r="F46" s="35"/>
    </row>
    <row r="47" spans="1:6" ht="11.25" customHeight="1">
      <c r="A47" s="54">
        <v>42</v>
      </c>
      <c r="B47" s="55" t="s">
        <v>162</v>
      </c>
      <c r="C47" s="54">
        <v>2015</v>
      </c>
      <c r="D47" s="56">
        <v>3774.87</v>
      </c>
      <c r="E47" s="35"/>
      <c r="F47" s="35"/>
    </row>
    <row r="48" spans="1:6" ht="11.25" customHeight="1">
      <c r="A48" s="54">
        <v>43</v>
      </c>
      <c r="B48" s="55" t="s">
        <v>162</v>
      </c>
      <c r="C48" s="54">
        <v>2015</v>
      </c>
      <c r="D48" s="56">
        <v>3774.87</v>
      </c>
      <c r="E48" s="35"/>
      <c r="F48" s="35"/>
    </row>
    <row r="49" spans="1:6" ht="11.25" customHeight="1">
      <c r="A49" s="54">
        <v>44</v>
      </c>
      <c r="B49" s="55" t="s">
        <v>174</v>
      </c>
      <c r="C49" s="54">
        <v>2015</v>
      </c>
      <c r="D49" s="56">
        <v>548.99</v>
      </c>
      <c r="E49" s="35"/>
      <c r="F49" s="35"/>
    </row>
    <row r="50" spans="1:6" ht="11.25" customHeight="1">
      <c r="A50" s="54">
        <v>45</v>
      </c>
      <c r="B50" s="185" t="s">
        <v>162</v>
      </c>
      <c r="C50" s="178">
        <v>2015</v>
      </c>
      <c r="D50" s="402">
        <v>3774.87</v>
      </c>
      <c r="E50" s="35"/>
      <c r="F50" s="35"/>
    </row>
    <row r="51" spans="1:6" ht="11.25" customHeight="1">
      <c r="A51" s="54">
        <v>46</v>
      </c>
      <c r="B51" s="185" t="s">
        <v>162</v>
      </c>
      <c r="C51" s="178">
        <v>2015</v>
      </c>
      <c r="D51" s="402">
        <v>3774.87</v>
      </c>
      <c r="E51" s="35"/>
      <c r="F51" s="35"/>
    </row>
    <row r="52" spans="1:6" ht="11.25" customHeight="1">
      <c r="A52" s="54">
        <v>47</v>
      </c>
      <c r="B52" s="185" t="s">
        <v>162</v>
      </c>
      <c r="C52" s="178">
        <v>2015</v>
      </c>
      <c r="D52" s="402">
        <v>3774.87</v>
      </c>
      <c r="E52" s="35"/>
      <c r="F52" s="35"/>
    </row>
    <row r="53" spans="1:6" ht="11.25" customHeight="1">
      <c r="A53" s="54">
        <v>48</v>
      </c>
      <c r="B53" s="185" t="s">
        <v>174</v>
      </c>
      <c r="C53" s="178">
        <v>2015</v>
      </c>
      <c r="D53" s="402">
        <v>548.92</v>
      </c>
      <c r="E53" s="35"/>
      <c r="F53" s="35"/>
    </row>
    <row r="54" spans="1:6" ht="11.25" customHeight="1">
      <c r="A54" s="54">
        <v>49</v>
      </c>
      <c r="B54" s="55" t="s">
        <v>175</v>
      </c>
      <c r="C54" s="54">
        <v>2015</v>
      </c>
      <c r="D54" s="56">
        <v>637</v>
      </c>
      <c r="E54" s="35"/>
      <c r="F54" s="35"/>
    </row>
    <row r="55" spans="1:6" ht="11.25" customHeight="1">
      <c r="A55" s="54">
        <v>50</v>
      </c>
      <c r="B55" s="55" t="s">
        <v>162</v>
      </c>
      <c r="C55" s="54">
        <v>2016</v>
      </c>
      <c r="D55" s="56">
        <v>4143.3</v>
      </c>
      <c r="E55" s="35"/>
      <c r="F55" s="35"/>
    </row>
    <row r="56" spans="1:6" ht="11.25" customHeight="1">
      <c r="A56" s="54">
        <v>51</v>
      </c>
      <c r="B56" s="55" t="s">
        <v>162</v>
      </c>
      <c r="C56" s="54">
        <v>2015</v>
      </c>
      <c r="D56" s="56">
        <v>5595</v>
      </c>
      <c r="E56" s="35"/>
      <c r="F56" s="35"/>
    </row>
    <row r="57" spans="1:6" ht="11.25" customHeight="1">
      <c r="A57" s="54">
        <v>52</v>
      </c>
      <c r="B57" s="55" t="s">
        <v>162</v>
      </c>
      <c r="C57" s="54">
        <v>2015</v>
      </c>
      <c r="D57" s="56">
        <v>5595</v>
      </c>
      <c r="E57" s="35"/>
      <c r="F57" s="35"/>
    </row>
    <row r="58" spans="1:6" ht="11.25" customHeight="1">
      <c r="A58" s="54">
        <v>53</v>
      </c>
      <c r="B58" s="55" t="s">
        <v>162</v>
      </c>
      <c r="C58" s="54">
        <v>2015</v>
      </c>
      <c r="D58" s="56">
        <v>5595</v>
      </c>
      <c r="E58" s="35"/>
      <c r="F58" s="35"/>
    </row>
    <row r="59" spans="1:6" ht="11.25" customHeight="1">
      <c r="A59" s="54">
        <v>54</v>
      </c>
      <c r="B59" s="55" t="s">
        <v>162</v>
      </c>
      <c r="C59" s="54">
        <v>2016</v>
      </c>
      <c r="D59" s="56">
        <v>4143.3</v>
      </c>
      <c r="E59" s="35"/>
      <c r="F59" s="35"/>
    </row>
    <row r="60" spans="1:6" ht="11.25" customHeight="1">
      <c r="A60" s="54">
        <v>55</v>
      </c>
      <c r="B60" s="55" t="s">
        <v>162</v>
      </c>
      <c r="C60" s="54">
        <v>2016</v>
      </c>
      <c r="D60" s="56">
        <v>4143.3</v>
      </c>
      <c r="E60" s="35"/>
      <c r="F60" s="35"/>
    </row>
    <row r="61" spans="1:6" ht="11.25" customHeight="1">
      <c r="A61" s="54">
        <v>56</v>
      </c>
      <c r="B61" s="55" t="s">
        <v>162</v>
      </c>
      <c r="C61" s="54">
        <v>2016</v>
      </c>
      <c r="D61" s="56">
        <v>4143.3</v>
      </c>
      <c r="E61" s="35"/>
      <c r="F61" s="35"/>
    </row>
    <row r="62" spans="1:6" ht="11.25" customHeight="1">
      <c r="A62" s="54">
        <v>57</v>
      </c>
      <c r="B62" s="55" t="s">
        <v>610</v>
      </c>
      <c r="C62" s="54">
        <v>2016</v>
      </c>
      <c r="D62" s="56">
        <v>5264.4</v>
      </c>
      <c r="E62" s="35"/>
      <c r="F62" s="35"/>
    </row>
    <row r="63" spans="1:6" ht="11.25" customHeight="1">
      <c r="A63" s="54">
        <v>58</v>
      </c>
      <c r="B63" s="55" t="s">
        <v>611</v>
      </c>
      <c r="C63" s="16">
        <v>2015</v>
      </c>
      <c r="D63" s="177">
        <v>11615</v>
      </c>
      <c r="E63" s="35"/>
      <c r="F63" s="35"/>
    </row>
    <row r="64" spans="1:6" ht="11.25" customHeight="1">
      <c r="A64" s="54">
        <v>59</v>
      </c>
      <c r="B64" s="55" t="s">
        <v>612</v>
      </c>
      <c r="C64" s="54">
        <v>2016</v>
      </c>
      <c r="D64" s="56">
        <v>9211.47</v>
      </c>
      <c r="E64" s="35"/>
      <c r="F64" s="35"/>
    </row>
    <row r="65" spans="1:6" ht="11.25" customHeight="1">
      <c r="A65" s="54">
        <v>60</v>
      </c>
      <c r="B65" s="55" t="s">
        <v>612</v>
      </c>
      <c r="C65" s="54">
        <v>2016</v>
      </c>
      <c r="D65" s="56">
        <v>9211.47</v>
      </c>
      <c r="E65" s="35"/>
      <c r="F65" s="35"/>
    </row>
    <row r="66" spans="1:6" ht="11.25" customHeight="1">
      <c r="A66" s="54">
        <v>61</v>
      </c>
      <c r="B66" s="55" t="s">
        <v>612</v>
      </c>
      <c r="C66" s="54">
        <v>2016</v>
      </c>
      <c r="D66" s="56">
        <v>9211.47</v>
      </c>
      <c r="E66" s="35"/>
      <c r="F66" s="35"/>
    </row>
    <row r="67" spans="1:6" ht="11.25" customHeight="1">
      <c r="A67" s="54">
        <v>62</v>
      </c>
      <c r="B67" s="55" t="s">
        <v>613</v>
      </c>
      <c r="C67" s="54">
        <v>2016</v>
      </c>
      <c r="D67" s="56">
        <v>14500</v>
      </c>
      <c r="E67" s="35"/>
      <c r="F67" s="35"/>
    </row>
    <row r="68" spans="1:6" ht="11.25" customHeight="1">
      <c r="A68" s="54">
        <v>63</v>
      </c>
      <c r="B68" s="55" t="s">
        <v>175</v>
      </c>
      <c r="C68" s="54">
        <v>2016</v>
      </c>
      <c r="D68" s="56">
        <v>463.71</v>
      </c>
      <c r="E68" s="35"/>
      <c r="F68" s="35"/>
    </row>
    <row r="69" spans="1:6" ht="11.25" customHeight="1">
      <c r="A69" s="178">
        <v>64</v>
      </c>
      <c r="B69" s="55" t="s">
        <v>175</v>
      </c>
      <c r="C69" s="54">
        <v>2016</v>
      </c>
      <c r="D69" s="56">
        <v>463.71</v>
      </c>
      <c r="E69" s="35"/>
      <c r="F69" s="35"/>
    </row>
    <row r="70" spans="1:6" ht="11.25" customHeight="1">
      <c r="A70" s="178">
        <v>65</v>
      </c>
      <c r="B70" s="55" t="s">
        <v>175</v>
      </c>
      <c r="C70" s="54">
        <v>2016</v>
      </c>
      <c r="D70" s="56">
        <v>463.71</v>
      </c>
      <c r="E70" s="35"/>
      <c r="F70" s="35"/>
    </row>
    <row r="71" spans="1:6" ht="11.25" customHeight="1">
      <c r="A71" s="336">
        <v>66</v>
      </c>
      <c r="B71" s="55" t="s">
        <v>175</v>
      </c>
      <c r="C71" s="54">
        <v>2016</v>
      </c>
      <c r="D71" s="56">
        <v>463.71</v>
      </c>
      <c r="E71" s="35"/>
      <c r="F71" s="35"/>
    </row>
    <row r="72" spans="1:6" ht="11.25" customHeight="1">
      <c r="A72" s="336">
        <v>67</v>
      </c>
      <c r="B72" s="55" t="s">
        <v>175</v>
      </c>
      <c r="C72" s="54">
        <v>2016</v>
      </c>
      <c r="D72" s="56">
        <v>463.71</v>
      </c>
      <c r="E72" s="35"/>
      <c r="F72" s="35"/>
    </row>
    <row r="73" spans="1:6" ht="11.25" customHeight="1">
      <c r="A73" s="336">
        <v>68</v>
      </c>
      <c r="B73" s="55" t="s">
        <v>614</v>
      </c>
      <c r="C73" s="54">
        <v>2016</v>
      </c>
      <c r="D73" s="56">
        <v>400</v>
      </c>
      <c r="E73" s="35"/>
      <c r="F73" s="35"/>
    </row>
    <row r="74" spans="1:6" ht="11.25" customHeight="1">
      <c r="A74" s="336">
        <v>69</v>
      </c>
      <c r="B74" s="55" t="s">
        <v>614</v>
      </c>
      <c r="C74" s="54">
        <v>2016</v>
      </c>
      <c r="D74" s="56">
        <v>400</v>
      </c>
      <c r="E74" s="35"/>
      <c r="F74" s="35"/>
    </row>
    <row r="75" spans="1:6" ht="12.75">
      <c r="A75" s="336">
        <v>70</v>
      </c>
      <c r="B75" s="55" t="s">
        <v>614</v>
      </c>
      <c r="C75" s="54">
        <v>2016</v>
      </c>
      <c r="D75" s="56">
        <v>400</v>
      </c>
      <c r="E75" s="35"/>
      <c r="F75" s="35"/>
    </row>
    <row r="76" spans="1:6" ht="12.75" customHeight="1">
      <c r="A76" s="336">
        <v>71</v>
      </c>
      <c r="B76" s="55" t="s">
        <v>614</v>
      </c>
      <c r="C76" s="54">
        <v>2016</v>
      </c>
      <c r="D76" s="56">
        <v>400</v>
      </c>
      <c r="E76" s="35"/>
      <c r="F76" s="35"/>
    </row>
    <row r="77" spans="1:6" ht="12.75">
      <c r="A77" s="336">
        <v>72</v>
      </c>
      <c r="B77" s="55" t="s">
        <v>615</v>
      </c>
      <c r="C77" s="54">
        <v>2016</v>
      </c>
      <c r="D77" s="56">
        <v>499</v>
      </c>
      <c r="E77" s="35"/>
      <c r="F77" s="35"/>
    </row>
    <row r="78" spans="1:6" ht="12.75">
      <c r="A78" s="336">
        <v>73</v>
      </c>
      <c r="B78" s="55" t="s">
        <v>616</v>
      </c>
      <c r="C78" s="54">
        <v>2016</v>
      </c>
      <c r="D78" s="56">
        <v>398.5</v>
      </c>
      <c r="E78" s="35"/>
      <c r="F78" s="35"/>
    </row>
    <row r="79" spans="1:6" ht="12.75">
      <c r="A79" s="336">
        <v>74</v>
      </c>
      <c r="B79" s="55" t="s">
        <v>616</v>
      </c>
      <c r="C79" s="54">
        <v>2016</v>
      </c>
      <c r="D79" s="56">
        <v>398.5</v>
      </c>
      <c r="E79" s="35"/>
      <c r="F79" s="35"/>
    </row>
    <row r="80" spans="1:6" ht="12.75">
      <c r="A80" s="336">
        <v>75</v>
      </c>
      <c r="B80" s="55" t="s">
        <v>617</v>
      </c>
      <c r="C80" s="54">
        <v>2016</v>
      </c>
      <c r="D80" s="56">
        <v>1000</v>
      </c>
      <c r="E80" s="35"/>
      <c r="F80" s="35"/>
    </row>
    <row r="81" spans="1:6" ht="12.75">
      <c r="A81" s="336">
        <v>76</v>
      </c>
      <c r="B81" s="55" t="s">
        <v>618</v>
      </c>
      <c r="C81" s="54">
        <v>2016</v>
      </c>
      <c r="D81" s="56">
        <v>1000</v>
      </c>
      <c r="E81" s="35"/>
      <c r="F81" s="35"/>
    </row>
    <row r="82" spans="1:6" ht="12.75">
      <c r="A82" s="336">
        <v>77</v>
      </c>
      <c r="B82" s="55" t="s">
        <v>619</v>
      </c>
      <c r="C82" s="54">
        <v>2016</v>
      </c>
      <c r="D82" s="56">
        <v>962</v>
      </c>
      <c r="E82" s="35"/>
      <c r="F82" s="35"/>
    </row>
    <row r="83" spans="1:6" ht="12.75">
      <c r="A83" s="178">
        <v>78</v>
      </c>
      <c r="B83" s="55" t="s">
        <v>620</v>
      </c>
      <c r="C83" s="54">
        <v>2016</v>
      </c>
      <c r="D83" s="56">
        <v>688.8</v>
      </c>
      <c r="E83" s="35"/>
      <c r="F83" s="35"/>
    </row>
    <row r="84" spans="1:6" ht="12.75">
      <c r="A84" s="336">
        <v>79</v>
      </c>
      <c r="B84" s="55" t="s">
        <v>162</v>
      </c>
      <c r="C84" s="54">
        <v>2017</v>
      </c>
      <c r="D84" s="56">
        <v>5080</v>
      </c>
      <c r="E84" s="35"/>
      <c r="F84" s="35"/>
    </row>
    <row r="85" spans="1:6" ht="12.75">
      <c r="A85" s="336">
        <v>80</v>
      </c>
      <c r="B85" s="55" t="s">
        <v>162</v>
      </c>
      <c r="C85" s="54">
        <v>2017</v>
      </c>
      <c r="D85" s="56">
        <v>5080</v>
      </c>
      <c r="E85" s="35"/>
      <c r="F85" s="35"/>
    </row>
    <row r="86" spans="1:6" ht="12.75">
      <c r="A86" s="336">
        <v>81</v>
      </c>
      <c r="B86" s="55" t="s">
        <v>162</v>
      </c>
      <c r="C86" s="54">
        <v>2017</v>
      </c>
      <c r="D86" s="56">
        <v>4099.99</v>
      </c>
      <c r="E86" s="35"/>
      <c r="F86" s="35"/>
    </row>
    <row r="87" spans="1:6" ht="12.75">
      <c r="A87" s="336">
        <v>82</v>
      </c>
      <c r="B87" s="55" t="s">
        <v>162</v>
      </c>
      <c r="C87" s="54">
        <v>2017</v>
      </c>
      <c r="D87" s="56">
        <v>5080</v>
      </c>
      <c r="E87" s="35"/>
      <c r="F87" s="35"/>
    </row>
    <row r="88" spans="1:6" ht="12.75">
      <c r="A88" s="336">
        <v>83</v>
      </c>
      <c r="B88" s="55" t="s">
        <v>689</v>
      </c>
      <c r="C88" s="54">
        <v>2017</v>
      </c>
      <c r="D88" s="56">
        <v>12450</v>
      </c>
      <c r="E88" s="35"/>
      <c r="F88" s="35"/>
    </row>
    <row r="89" spans="1:6" ht="12.75">
      <c r="A89" s="336">
        <v>84</v>
      </c>
      <c r="B89" s="55" t="s">
        <v>689</v>
      </c>
      <c r="C89" s="54">
        <v>2017</v>
      </c>
      <c r="D89" s="56">
        <v>12450</v>
      </c>
      <c r="E89" s="35"/>
      <c r="F89" s="35"/>
    </row>
    <row r="90" spans="1:6" ht="12.75">
      <c r="A90" s="336">
        <v>85</v>
      </c>
      <c r="B90" s="55" t="s">
        <v>690</v>
      </c>
      <c r="C90" s="54">
        <v>2017</v>
      </c>
      <c r="D90" s="56">
        <v>11000</v>
      </c>
      <c r="E90" s="35"/>
      <c r="F90" s="35"/>
    </row>
    <row r="91" spans="1:6" ht="12.75">
      <c r="A91" s="336">
        <v>86</v>
      </c>
      <c r="B91" s="55" t="s">
        <v>599</v>
      </c>
      <c r="C91" s="54">
        <v>2017</v>
      </c>
      <c r="D91" s="403">
        <v>1353</v>
      </c>
      <c r="E91" s="35"/>
      <c r="F91" s="35"/>
    </row>
    <row r="92" spans="1:6" ht="12.75">
      <c r="A92" s="336">
        <v>87</v>
      </c>
      <c r="B92" s="55" t="s">
        <v>691</v>
      </c>
      <c r="C92" s="54">
        <v>2017</v>
      </c>
      <c r="D92" s="403">
        <v>1248</v>
      </c>
      <c r="E92" s="35"/>
      <c r="F92" s="35"/>
    </row>
    <row r="93" spans="1:6" ht="12.75">
      <c r="A93" s="336">
        <v>88</v>
      </c>
      <c r="B93" s="55" t="s">
        <v>692</v>
      </c>
      <c r="C93" s="54">
        <v>2017</v>
      </c>
      <c r="D93" s="403">
        <v>1649.99</v>
      </c>
      <c r="E93" s="35"/>
      <c r="F93" s="35"/>
    </row>
    <row r="94" spans="1:6" ht="12.75">
      <c r="A94" s="336">
        <v>89</v>
      </c>
      <c r="B94" s="55" t="s">
        <v>405</v>
      </c>
      <c r="C94" s="54">
        <v>2017</v>
      </c>
      <c r="D94" s="403">
        <v>509</v>
      </c>
      <c r="E94" s="35"/>
      <c r="F94" s="35"/>
    </row>
    <row r="95" spans="1:6" ht="12.75">
      <c r="A95" s="336">
        <v>90</v>
      </c>
      <c r="B95" s="55" t="s">
        <v>405</v>
      </c>
      <c r="C95" s="54">
        <v>2017</v>
      </c>
      <c r="D95" s="403">
        <v>1151.58</v>
      </c>
      <c r="E95" s="35"/>
      <c r="F95" s="35"/>
    </row>
    <row r="96" spans="1:6" ht="12.75">
      <c r="A96" s="336">
        <v>91</v>
      </c>
      <c r="B96" s="55" t="s">
        <v>693</v>
      </c>
      <c r="C96" s="54">
        <v>2017</v>
      </c>
      <c r="D96" s="403">
        <v>536</v>
      </c>
      <c r="E96" s="35"/>
      <c r="F96" s="35"/>
    </row>
    <row r="97" spans="1:6" ht="12.75">
      <c r="A97" s="336">
        <v>92</v>
      </c>
      <c r="B97" s="55" t="s">
        <v>693</v>
      </c>
      <c r="C97" s="54">
        <v>2017</v>
      </c>
      <c r="D97" s="403">
        <v>536</v>
      </c>
      <c r="E97" s="35"/>
      <c r="F97" s="35"/>
    </row>
    <row r="98" spans="1:6" ht="12.75">
      <c r="A98" s="336">
        <v>93</v>
      </c>
      <c r="B98" s="55" t="s">
        <v>162</v>
      </c>
      <c r="C98" s="54">
        <v>2018</v>
      </c>
      <c r="D98" s="56">
        <v>5238.02</v>
      </c>
      <c r="E98" s="35"/>
      <c r="F98" s="35"/>
    </row>
    <row r="99" spans="1:6" ht="12.75">
      <c r="A99" s="336">
        <v>94</v>
      </c>
      <c r="B99" s="55" t="s">
        <v>701</v>
      </c>
      <c r="C99" s="54">
        <v>2018</v>
      </c>
      <c r="D99" s="56">
        <v>9980</v>
      </c>
      <c r="E99" s="35"/>
      <c r="F99" s="35"/>
    </row>
    <row r="100" spans="1:6" ht="12.75">
      <c r="A100" s="180">
        <v>95</v>
      </c>
      <c r="B100" s="55"/>
      <c r="C100" s="54"/>
      <c r="D100" s="56"/>
      <c r="E100" s="35"/>
      <c r="F100" s="35"/>
    </row>
    <row r="101" spans="1:6" ht="12.75" customHeight="1">
      <c r="A101" s="647" t="s">
        <v>176</v>
      </c>
      <c r="B101" s="648"/>
      <c r="C101" s="649"/>
      <c r="D101" s="56"/>
      <c r="E101" s="35"/>
      <c r="F101" s="35"/>
    </row>
    <row r="102" spans="1:6" ht="12.75" customHeight="1">
      <c r="A102" s="398">
        <v>1</v>
      </c>
      <c r="B102" s="399" t="s">
        <v>177</v>
      </c>
      <c r="C102" s="400">
        <v>2014</v>
      </c>
      <c r="D102" s="447">
        <v>50</v>
      </c>
      <c r="E102" s="35"/>
      <c r="F102" s="35"/>
    </row>
    <row r="103" spans="1:6" ht="12.75">
      <c r="A103" s="398">
        <v>2</v>
      </c>
      <c r="B103" s="399" t="s">
        <v>178</v>
      </c>
      <c r="C103" s="400">
        <v>2014</v>
      </c>
      <c r="D103" s="447">
        <v>500</v>
      </c>
      <c r="E103" s="35"/>
      <c r="F103" s="35"/>
    </row>
    <row r="104" spans="1:6" ht="12.75">
      <c r="A104" s="398">
        <v>3</v>
      </c>
      <c r="B104" s="399" t="s">
        <v>179</v>
      </c>
      <c r="C104" s="400">
        <v>2010</v>
      </c>
      <c r="D104" s="447">
        <v>2000</v>
      </c>
      <c r="E104" s="35"/>
      <c r="F104" s="35"/>
    </row>
    <row r="105" spans="1:6" ht="12.75">
      <c r="A105" s="398">
        <v>4</v>
      </c>
      <c r="B105" s="399" t="s">
        <v>180</v>
      </c>
      <c r="C105" s="400">
        <v>2014</v>
      </c>
      <c r="D105" s="447">
        <v>500</v>
      </c>
      <c r="E105" s="35"/>
      <c r="F105" s="35"/>
    </row>
    <row r="106" spans="1:6" ht="12.75">
      <c r="A106" s="398">
        <v>5</v>
      </c>
      <c r="B106" s="399" t="s">
        <v>181</v>
      </c>
      <c r="C106" s="400">
        <v>2014</v>
      </c>
      <c r="D106" s="447">
        <v>50</v>
      </c>
      <c r="E106" s="35"/>
      <c r="F106" s="35"/>
    </row>
    <row r="107" spans="1:6" ht="12.75" customHeight="1">
      <c r="A107" s="398">
        <v>6</v>
      </c>
      <c r="B107" s="399" t="s">
        <v>182</v>
      </c>
      <c r="C107" s="400">
        <v>2014</v>
      </c>
      <c r="D107" s="447">
        <v>500</v>
      </c>
      <c r="E107" s="35"/>
      <c r="F107" s="35"/>
    </row>
    <row r="108" spans="1:6" ht="12.75" customHeight="1">
      <c r="A108" s="398">
        <v>7</v>
      </c>
      <c r="B108" s="399" t="s">
        <v>180</v>
      </c>
      <c r="C108" s="400">
        <v>2014</v>
      </c>
      <c r="D108" s="447">
        <v>500</v>
      </c>
      <c r="E108" s="35"/>
      <c r="F108" s="35"/>
    </row>
    <row r="109" spans="1:6" ht="12.75">
      <c r="A109" s="398">
        <v>8</v>
      </c>
      <c r="B109" s="399" t="s">
        <v>177</v>
      </c>
      <c r="C109" s="400">
        <v>2014</v>
      </c>
      <c r="D109" s="447">
        <v>50</v>
      </c>
      <c r="E109" s="35"/>
      <c r="F109" s="35"/>
    </row>
    <row r="110" spans="1:6" ht="12.75">
      <c r="A110" s="398">
        <v>9</v>
      </c>
      <c r="B110" s="399" t="s">
        <v>183</v>
      </c>
      <c r="C110" s="400">
        <v>2014</v>
      </c>
      <c r="D110" s="447">
        <v>500</v>
      </c>
      <c r="E110" s="35"/>
      <c r="F110" s="35"/>
    </row>
    <row r="111" spans="1:6" ht="12.75" customHeight="1">
      <c r="A111" s="398">
        <v>10</v>
      </c>
      <c r="B111" s="399" t="s">
        <v>180</v>
      </c>
      <c r="C111" s="400">
        <v>2014</v>
      </c>
      <c r="D111" s="447">
        <v>500</v>
      </c>
      <c r="E111" s="35"/>
      <c r="F111" s="35"/>
    </row>
    <row r="112" spans="1:6" ht="12.75" customHeight="1">
      <c r="A112" s="398">
        <v>11</v>
      </c>
      <c r="B112" s="399" t="s">
        <v>177</v>
      </c>
      <c r="C112" s="400">
        <v>2014</v>
      </c>
      <c r="D112" s="447">
        <v>50</v>
      </c>
      <c r="E112" s="35"/>
      <c r="F112" s="35"/>
    </row>
    <row r="113" spans="1:6" ht="12.75">
      <c r="A113" s="398">
        <v>12</v>
      </c>
      <c r="B113" s="399" t="s">
        <v>182</v>
      </c>
      <c r="C113" s="400">
        <v>2014</v>
      </c>
      <c r="D113" s="447">
        <v>500</v>
      </c>
      <c r="E113" s="35"/>
      <c r="F113" s="35"/>
    </row>
    <row r="114" spans="1:6" ht="12.75">
      <c r="A114" s="398">
        <v>13</v>
      </c>
      <c r="B114" s="399" t="s">
        <v>180</v>
      </c>
      <c r="C114" s="400">
        <v>2014</v>
      </c>
      <c r="D114" s="447">
        <v>500</v>
      </c>
      <c r="E114" s="35"/>
      <c r="F114" s="35"/>
    </row>
    <row r="115" spans="1:6" ht="12.75">
      <c r="A115" s="398">
        <v>14</v>
      </c>
      <c r="B115" s="399" t="s">
        <v>177</v>
      </c>
      <c r="C115" s="400">
        <v>2014</v>
      </c>
      <c r="D115" s="447">
        <v>50</v>
      </c>
      <c r="E115" s="35"/>
      <c r="F115" s="35"/>
    </row>
    <row r="116" spans="1:6" ht="12.75">
      <c r="A116" s="398">
        <v>15</v>
      </c>
      <c r="B116" s="399" t="s">
        <v>182</v>
      </c>
      <c r="C116" s="400">
        <v>2014</v>
      </c>
      <c r="D116" s="447">
        <v>500</v>
      </c>
      <c r="E116" s="35"/>
      <c r="F116" s="35"/>
    </row>
    <row r="117" spans="1:6" ht="12.75">
      <c r="A117" s="398">
        <v>16</v>
      </c>
      <c r="B117" s="399" t="s">
        <v>180</v>
      </c>
      <c r="C117" s="400">
        <v>2014</v>
      </c>
      <c r="D117" s="447">
        <v>500</v>
      </c>
      <c r="E117" s="35"/>
      <c r="F117" s="35"/>
    </row>
    <row r="118" spans="1:6" ht="12.75">
      <c r="A118" s="398">
        <v>17</v>
      </c>
      <c r="B118" s="399" t="s">
        <v>184</v>
      </c>
      <c r="C118" s="400">
        <v>2014</v>
      </c>
      <c r="D118" s="447">
        <v>300</v>
      </c>
      <c r="E118" s="35"/>
      <c r="F118" s="35"/>
    </row>
    <row r="119" spans="1:6" ht="12.75">
      <c r="A119" s="398">
        <v>18</v>
      </c>
      <c r="B119" s="399" t="s">
        <v>177</v>
      </c>
      <c r="C119" s="400">
        <v>2014</v>
      </c>
      <c r="D119" s="447">
        <v>50</v>
      </c>
      <c r="E119" s="35"/>
      <c r="F119" s="35"/>
    </row>
    <row r="120" spans="1:6" ht="12.75">
      <c r="A120" s="398">
        <v>19</v>
      </c>
      <c r="B120" s="399" t="s">
        <v>182</v>
      </c>
      <c r="C120" s="400">
        <v>2014</v>
      </c>
      <c r="D120" s="447">
        <v>500</v>
      </c>
      <c r="E120" s="35"/>
      <c r="F120" s="35"/>
    </row>
    <row r="121" spans="1:6" ht="12.75">
      <c r="A121" s="398">
        <v>20</v>
      </c>
      <c r="B121" s="399" t="s">
        <v>180</v>
      </c>
      <c r="C121" s="400">
        <v>2014</v>
      </c>
      <c r="D121" s="447">
        <v>500</v>
      </c>
      <c r="E121" s="35"/>
      <c r="F121" s="35"/>
    </row>
    <row r="122" spans="1:6" ht="12.75">
      <c r="A122" s="398">
        <v>21</v>
      </c>
      <c r="B122" s="399" t="s">
        <v>184</v>
      </c>
      <c r="C122" s="400">
        <v>2014</v>
      </c>
      <c r="D122" s="447">
        <v>300</v>
      </c>
      <c r="E122" s="35"/>
      <c r="F122" s="35"/>
    </row>
    <row r="123" spans="1:6" ht="12.75">
      <c r="A123" s="398">
        <v>22</v>
      </c>
      <c r="B123" s="399" t="s">
        <v>184</v>
      </c>
      <c r="C123" s="400">
        <v>2014</v>
      </c>
      <c r="D123" s="447">
        <v>300</v>
      </c>
      <c r="E123" s="35"/>
      <c r="F123" s="35"/>
    </row>
    <row r="124" spans="1:6" ht="12.75">
      <c r="A124" s="398">
        <v>23</v>
      </c>
      <c r="B124" s="399" t="s">
        <v>184</v>
      </c>
      <c r="C124" s="400">
        <v>2014</v>
      </c>
      <c r="D124" s="447">
        <v>300</v>
      </c>
      <c r="E124" s="35"/>
      <c r="F124" s="35"/>
    </row>
    <row r="125" spans="1:6" ht="12.75">
      <c r="A125" s="398">
        <v>24</v>
      </c>
      <c r="B125" s="399" t="s">
        <v>185</v>
      </c>
      <c r="C125" s="400">
        <v>2014</v>
      </c>
      <c r="D125" s="447">
        <v>920</v>
      </c>
      <c r="E125" s="35"/>
      <c r="F125" s="35"/>
    </row>
    <row r="126" spans="1:6" ht="12.75">
      <c r="A126" s="398">
        <v>25</v>
      </c>
      <c r="B126" s="399" t="s">
        <v>185</v>
      </c>
      <c r="C126" s="400">
        <v>2014</v>
      </c>
      <c r="D126" s="447">
        <v>920</v>
      </c>
      <c r="E126" s="35"/>
      <c r="F126" s="35"/>
    </row>
    <row r="127" spans="1:6" ht="12.75">
      <c r="A127" s="398">
        <v>26</v>
      </c>
      <c r="B127" s="399" t="s">
        <v>186</v>
      </c>
      <c r="C127" s="400">
        <v>2014</v>
      </c>
      <c r="D127" s="447">
        <v>920</v>
      </c>
      <c r="E127" s="35"/>
      <c r="F127" s="35"/>
    </row>
    <row r="128" spans="1:6" ht="12.75" customHeight="1">
      <c r="A128" s="398">
        <v>27</v>
      </c>
      <c r="B128" s="399" t="s">
        <v>185</v>
      </c>
      <c r="C128" s="400">
        <v>2014</v>
      </c>
      <c r="D128" s="447">
        <v>920</v>
      </c>
      <c r="E128" s="35"/>
      <c r="F128" s="35"/>
    </row>
    <row r="129" spans="1:6" ht="12.75">
      <c r="A129" s="398">
        <v>28</v>
      </c>
      <c r="B129" s="399" t="s">
        <v>185</v>
      </c>
      <c r="C129" s="400">
        <v>2014</v>
      </c>
      <c r="D129" s="447">
        <v>920</v>
      </c>
      <c r="E129" s="35"/>
      <c r="F129" s="35"/>
    </row>
    <row r="130" spans="1:6" ht="12.75">
      <c r="A130" s="398">
        <v>29</v>
      </c>
      <c r="B130" s="399" t="s">
        <v>185</v>
      </c>
      <c r="C130" s="400">
        <v>2014</v>
      </c>
      <c r="D130" s="447">
        <v>920</v>
      </c>
      <c r="E130" s="35"/>
      <c r="F130" s="35"/>
    </row>
    <row r="131" spans="1:6" ht="12.75">
      <c r="A131" s="398">
        <v>30</v>
      </c>
      <c r="B131" s="399" t="s">
        <v>185</v>
      </c>
      <c r="C131" s="400">
        <v>2014</v>
      </c>
      <c r="D131" s="447">
        <v>920</v>
      </c>
      <c r="E131" s="35"/>
      <c r="F131" s="35"/>
    </row>
    <row r="132" spans="1:6" ht="12.75">
      <c r="A132" s="398">
        <v>31</v>
      </c>
      <c r="B132" s="399" t="s">
        <v>187</v>
      </c>
      <c r="C132" s="400">
        <v>2014</v>
      </c>
      <c r="D132" s="447">
        <v>5489</v>
      </c>
      <c r="E132" s="35"/>
      <c r="F132" s="35"/>
    </row>
    <row r="133" spans="1:6" ht="12.75">
      <c r="A133" s="398">
        <v>32</v>
      </c>
      <c r="B133" s="399" t="s">
        <v>188</v>
      </c>
      <c r="C133" s="400">
        <v>2014</v>
      </c>
      <c r="D133" s="447">
        <v>25000</v>
      </c>
      <c r="E133" s="35"/>
      <c r="F133" s="35"/>
    </row>
    <row r="134" spans="1:6" ht="12.75">
      <c r="A134" s="398">
        <v>33</v>
      </c>
      <c r="B134" s="399" t="s">
        <v>189</v>
      </c>
      <c r="C134" s="400">
        <v>2014</v>
      </c>
      <c r="D134" s="447">
        <v>2500</v>
      </c>
      <c r="E134" s="35"/>
      <c r="F134" s="35"/>
    </row>
    <row r="135" spans="1:6" ht="12.75">
      <c r="A135" s="398">
        <v>34</v>
      </c>
      <c r="B135" s="399" t="s">
        <v>621</v>
      </c>
      <c r="C135" s="400">
        <v>2015</v>
      </c>
      <c r="D135" s="447">
        <v>2000</v>
      </c>
      <c r="E135" s="35"/>
      <c r="F135" s="35"/>
    </row>
    <row r="136" spans="1:6" ht="12.75">
      <c r="A136" s="398">
        <v>35</v>
      </c>
      <c r="B136" s="399" t="s">
        <v>622</v>
      </c>
      <c r="C136" s="400">
        <v>2015</v>
      </c>
      <c r="D136" s="447">
        <v>500</v>
      </c>
      <c r="E136" s="35"/>
      <c r="F136" s="35"/>
    </row>
    <row r="137" spans="1:6" ht="12.75">
      <c r="A137" s="398">
        <v>36</v>
      </c>
      <c r="B137" s="399" t="s">
        <v>623</v>
      </c>
      <c r="C137" s="400">
        <v>2015</v>
      </c>
      <c r="D137" s="447">
        <v>50</v>
      </c>
      <c r="E137" s="35"/>
      <c r="F137" s="35"/>
    </row>
    <row r="138" spans="1:6" ht="12.75">
      <c r="A138" s="398">
        <v>37</v>
      </c>
      <c r="B138" s="176" t="s">
        <v>624</v>
      </c>
      <c r="C138" s="16">
        <v>2015</v>
      </c>
      <c r="D138" s="447">
        <v>500</v>
      </c>
      <c r="E138" s="35"/>
      <c r="F138" s="35"/>
    </row>
    <row r="139" spans="1:6" ht="12.75">
      <c r="A139" s="398">
        <v>38</v>
      </c>
      <c r="B139" s="399" t="s">
        <v>621</v>
      </c>
      <c r="C139" s="400">
        <v>2015</v>
      </c>
      <c r="D139" s="447">
        <v>2000</v>
      </c>
      <c r="E139" s="35"/>
      <c r="F139" s="35"/>
    </row>
    <row r="140" spans="1:6" ht="12.75">
      <c r="A140" s="398">
        <v>39</v>
      </c>
      <c r="B140" s="399" t="s">
        <v>622</v>
      </c>
      <c r="C140" s="400">
        <v>2015</v>
      </c>
      <c r="D140" s="447">
        <v>500</v>
      </c>
      <c r="E140" s="35"/>
      <c r="F140" s="35"/>
    </row>
    <row r="141" spans="1:6" ht="12.75">
      <c r="A141" s="398">
        <v>40</v>
      </c>
      <c r="B141" s="399" t="s">
        <v>623</v>
      </c>
      <c r="C141" s="400">
        <v>2015</v>
      </c>
      <c r="D141" s="447">
        <v>50</v>
      </c>
      <c r="E141" s="35"/>
      <c r="F141" s="35"/>
    </row>
    <row r="142" spans="1:6" ht="12.75">
      <c r="A142" s="178">
        <v>41</v>
      </c>
      <c r="B142" s="185" t="s">
        <v>624</v>
      </c>
      <c r="C142" s="178">
        <v>2015</v>
      </c>
      <c r="D142" s="447">
        <v>500</v>
      </c>
      <c r="E142" s="35"/>
      <c r="F142" s="35"/>
    </row>
    <row r="143" spans="1:6" ht="12.75">
      <c r="A143" s="178">
        <v>42</v>
      </c>
      <c r="B143" s="55" t="s">
        <v>625</v>
      </c>
      <c r="C143" s="54">
        <v>2016</v>
      </c>
      <c r="D143" s="447">
        <v>3609.67</v>
      </c>
      <c r="E143" s="35"/>
      <c r="F143" s="35"/>
    </row>
    <row r="144" spans="1:6" ht="12.75">
      <c r="A144" s="178">
        <v>43</v>
      </c>
      <c r="B144" s="185" t="s">
        <v>694</v>
      </c>
      <c r="C144" s="54">
        <v>2016</v>
      </c>
      <c r="D144" s="447">
        <v>14264.24</v>
      </c>
      <c r="E144" s="35"/>
      <c r="F144" s="35"/>
    </row>
    <row r="145" spans="1:6" ht="12.75">
      <c r="A145" s="178">
        <v>44</v>
      </c>
      <c r="B145" s="55" t="s">
        <v>695</v>
      </c>
      <c r="C145" s="54">
        <v>2016</v>
      </c>
      <c r="D145" s="447">
        <v>17658.26</v>
      </c>
      <c r="E145" s="35"/>
      <c r="F145" s="35"/>
    </row>
    <row r="146" spans="1:6" ht="12.75">
      <c r="A146" s="178">
        <v>45</v>
      </c>
      <c r="B146" s="55" t="s">
        <v>696</v>
      </c>
      <c r="C146" s="54">
        <v>2016</v>
      </c>
      <c r="D146" s="447">
        <v>11236.98</v>
      </c>
      <c r="E146" s="35"/>
      <c r="F146" s="35"/>
    </row>
    <row r="147" spans="1:6" ht="12.75">
      <c r="A147" s="178">
        <v>46</v>
      </c>
      <c r="B147" s="55" t="s">
        <v>697</v>
      </c>
      <c r="C147" s="54">
        <v>2017</v>
      </c>
      <c r="D147" s="447">
        <v>999.99</v>
      </c>
      <c r="E147" s="35"/>
      <c r="F147" s="35"/>
    </row>
    <row r="148" spans="1:6" ht="12.75" customHeight="1">
      <c r="A148" s="179"/>
      <c r="B148" s="29"/>
      <c r="C148" s="84"/>
      <c r="D148" s="447">
        <f>SUM(D6:D147)</f>
        <v>436533.6899999998</v>
      </c>
      <c r="E148" s="35"/>
      <c r="F148" s="35"/>
    </row>
    <row r="149" spans="1:6" ht="12.75" customHeight="1">
      <c r="A149" s="624" t="s">
        <v>702</v>
      </c>
      <c r="B149" s="625"/>
      <c r="C149" s="625"/>
      <c r="D149" s="626"/>
      <c r="E149" s="35"/>
      <c r="F149" s="35"/>
    </row>
    <row r="150" spans="1:6" ht="12.75" customHeight="1">
      <c r="A150" s="26" t="s">
        <v>49</v>
      </c>
      <c r="B150" s="26" t="s">
        <v>90</v>
      </c>
      <c r="C150" s="26" t="s">
        <v>91</v>
      </c>
      <c r="D150" s="27" t="s">
        <v>92</v>
      </c>
      <c r="E150" s="35"/>
      <c r="F150" s="35"/>
    </row>
    <row r="151" spans="1:6" ht="12.75" customHeight="1">
      <c r="A151" s="178">
        <v>1</v>
      </c>
      <c r="B151" s="183" t="s">
        <v>903</v>
      </c>
      <c r="C151" s="181">
        <v>2013</v>
      </c>
      <c r="D151" s="338">
        <v>958</v>
      </c>
      <c r="E151" s="35"/>
      <c r="F151" s="35"/>
    </row>
    <row r="152" spans="1:6" ht="12.75" customHeight="1">
      <c r="A152" s="178">
        <v>2</v>
      </c>
      <c r="B152" s="183" t="s">
        <v>904</v>
      </c>
      <c r="C152" s="181">
        <v>2013</v>
      </c>
      <c r="D152" s="338">
        <v>2750</v>
      </c>
      <c r="E152" s="35"/>
      <c r="F152" s="35"/>
    </row>
    <row r="153" spans="1:6" ht="12.75" customHeight="1">
      <c r="A153" s="178">
        <v>3</v>
      </c>
      <c r="B153" s="183" t="s">
        <v>904</v>
      </c>
      <c r="C153" s="181">
        <v>2013</v>
      </c>
      <c r="D153" s="338">
        <v>2750</v>
      </c>
      <c r="E153" s="35"/>
      <c r="F153" s="35"/>
    </row>
    <row r="154" spans="1:6" ht="12.75" customHeight="1">
      <c r="A154" s="178">
        <v>4</v>
      </c>
      <c r="B154" s="183" t="s">
        <v>904</v>
      </c>
      <c r="C154" s="181">
        <v>2013</v>
      </c>
      <c r="D154" s="338">
        <v>2750</v>
      </c>
      <c r="E154" s="35"/>
      <c r="F154" s="35"/>
    </row>
    <row r="155" spans="1:6" ht="12.75" customHeight="1">
      <c r="A155" s="178">
        <v>5</v>
      </c>
      <c r="B155" s="183" t="s">
        <v>904</v>
      </c>
      <c r="C155" s="181">
        <v>2014</v>
      </c>
      <c r="D155" s="338">
        <v>1999</v>
      </c>
      <c r="E155" s="35"/>
      <c r="F155" s="35"/>
    </row>
    <row r="156" spans="1:6" ht="12.75" customHeight="1">
      <c r="A156" s="178">
        <v>6</v>
      </c>
      <c r="B156" s="183" t="s">
        <v>905</v>
      </c>
      <c r="C156" s="181">
        <v>2015</v>
      </c>
      <c r="D156" s="338">
        <v>598</v>
      </c>
      <c r="E156" s="35"/>
      <c r="F156" s="35"/>
    </row>
    <row r="157" spans="1:6" ht="12.75" customHeight="1">
      <c r="A157" s="178">
        <v>7</v>
      </c>
      <c r="B157" s="183" t="s">
        <v>190</v>
      </c>
      <c r="C157" s="181">
        <v>2015</v>
      </c>
      <c r="D157" s="338">
        <v>2066.4</v>
      </c>
      <c r="E157" s="35"/>
      <c r="F157" s="35"/>
    </row>
    <row r="158" spans="1:6" ht="12.75" customHeight="1">
      <c r="A158" s="178">
        <v>8</v>
      </c>
      <c r="B158" s="183" t="s">
        <v>190</v>
      </c>
      <c r="C158" s="181">
        <v>2015</v>
      </c>
      <c r="D158" s="338">
        <v>2066.4</v>
      </c>
      <c r="E158" s="35"/>
      <c r="F158" s="35"/>
    </row>
    <row r="159" spans="1:6" ht="12.75" customHeight="1">
      <c r="A159" s="178">
        <v>9</v>
      </c>
      <c r="B159" s="183" t="s">
        <v>190</v>
      </c>
      <c r="C159" s="181">
        <v>2015</v>
      </c>
      <c r="D159" s="338">
        <v>2066.4</v>
      </c>
      <c r="E159" s="35"/>
      <c r="F159" s="35"/>
    </row>
    <row r="160" spans="1:6" ht="12.75" customHeight="1">
      <c r="A160" s="178">
        <v>10</v>
      </c>
      <c r="B160" s="183" t="s">
        <v>190</v>
      </c>
      <c r="C160" s="181">
        <v>2015</v>
      </c>
      <c r="D160" s="338">
        <v>2066.4</v>
      </c>
      <c r="E160" s="35"/>
      <c r="F160" s="35"/>
    </row>
    <row r="161" spans="1:6" ht="12.75" customHeight="1">
      <c r="A161" s="178">
        <v>11</v>
      </c>
      <c r="B161" s="183" t="s">
        <v>190</v>
      </c>
      <c r="C161" s="181">
        <v>2015</v>
      </c>
      <c r="D161" s="338">
        <v>2066.4</v>
      </c>
      <c r="E161" s="35"/>
      <c r="F161" s="35"/>
    </row>
    <row r="162" spans="1:6" ht="12.75" customHeight="1">
      <c r="A162" s="178">
        <v>12</v>
      </c>
      <c r="B162" s="183" t="s">
        <v>190</v>
      </c>
      <c r="C162" s="181">
        <v>2015</v>
      </c>
      <c r="D162" s="338">
        <v>2939.7</v>
      </c>
      <c r="E162" s="35"/>
      <c r="F162" s="35"/>
    </row>
    <row r="163" spans="1:6" ht="12.75" customHeight="1">
      <c r="A163" s="178">
        <v>13</v>
      </c>
      <c r="B163" s="55" t="s">
        <v>906</v>
      </c>
      <c r="C163" s="54">
        <v>2016</v>
      </c>
      <c r="D163" s="56">
        <v>3723.3</v>
      </c>
      <c r="E163" s="35"/>
      <c r="F163" s="35"/>
    </row>
    <row r="164" spans="1:6" ht="12.75" customHeight="1">
      <c r="A164" s="178">
        <v>14</v>
      </c>
      <c r="B164" s="55" t="s">
        <v>906</v>
      </c>
      <c r="C164" s="54">
        <v>2016</v>
      </c>
      <c r="D164" s="56">
        <v>3723.3</v>
      </c>
      <c r="E164" s="35"/>
      <c r="F164" s="35"/>
    </row>
    <row r="165" spans="1:6" ht="12.75" customHeight="1">
      <c r="A165" s="178">
        <v>15</v>
      </c>
      <c r="B165" s="55" t="s">
        <v>906</v>
      </c>
      <c r="C165" s="54">
        <v>2016</v>
      </c>
      <c r="D165" s="56">
        <v>3723.3</v>
      </c>
      <c r="E165" s="35"/>
      <c r="F165" s="35"/>
    </row>
    <row r="166" spans="1:6" ht="12.75" customHeight="1">
      <c r="A166" s="178">
        <v>16</v>
      </c>
      <c r="B166" s="55" t="s">
        <v>906</v>
      </c>
      <c r="C166" s="54">
        <v>2016</v>
      </c>
      <c r="D166" s="56">
        <v>3723.3</v>
      </c>
      <c r="E166" s="35"/>
      <c r="F166" s="35"/>
    </row>
    <row r="167" spans="1:6" ht="12.75" customHeight="1">
      <c r="A167" s="178">
        <v>17</v>
      </c>
      <c r="B167" s="55" t="s">
        <v>906</v>
      </c>
      <c r="C167" s="54">
        <v>2016</v>
      </c>
      <c r="D167" s="56">
        <v>3723.3</v>
      </c>
      <c r="E167" s="35"/>
      <c r="F167" s="35"/>
    </row>
    <row r="168" spans="1:6" ht="12.75" customHeight="1">
      <c r="A168" s="178">
        <v>18</v>
      </c>
      <c r="B168" s="55" t="s">
        <v>907</v>
      </c>
      <c r="C168" s="54">
        <v>2017</v>
      </c>
      <c r="D168" s="56">
        <v>4580</v>
      </c>
      <c r="E168" s="35"/>
      <c r="F168" s="35"/>
    </row>
    <row r="169" spans="1:6" ht="12.75" customHeight="1">
      <c r="A169" s="178">
        <v>19</v>
      </c>
      <c r="B169" s="55" t="s">
        <v>907</v>
      </c>
      <c r="C169" s="54">
        <v>2017</v>
      </c>
      <c r="D169" s="56">
        <v>3600</v>
      </c>
      <c r="E169" s="35"/>
      <c r="F169" s="35"/>
    </row>
    <row r="170" spans="1:6" ht="12.75" customHeight="1">
      <c r="A170" s="178">
        <v>20</v>
      </c>
      <c r="B170" s="55" t="s">
        <v>908</v>
      </c>
      <c r="C170" s="54">
        <v>2017</v>
      </c>
      <c r="D170" s="403">
        <v>1990</v>
      </c>
      <c r="E170" s="35"/>
      <c r="F170" s="35"/>
    </row>
    <row r="171" spans="1:6" ht="12.75" customHeight="1">
      <c r="A171" s="179"/>
      <c r="B171" s="29"/>
      <c r="C171" s="84"/>
      <c r="D171" s="30">
        <f>SUM(D151:D170)</f>
        <v>53863.20000000001</v>
      </c>
      <c r="E171" s="35"/>
      <c r="F171" s="35"/>
    </row>
    <row r="172" spans="1:6" ht="12.75" customHeight="1">
      <c r="A172" s="627" t="s">
        <v>712</v>
      </c>
      <c r="B172" s="627"/>
      <c r="C172" s="627"/>
      <c r="D172" s="627"/>
      <c r="E172" s="35"/>
      <c r="F172" s="35"/>
    </row>
    <row r="173" spans="1:6" ht="12.75" customHeight="1">
      <c r="A173" s="623" t="s">
        <v>704</v>
      </c>
      <c r="B173" s="623"/>
      <c r="C173" s="623"/>
      <c r="D173" s="623"/>
      <c r="E173" s="35"/>
      <c r="F173" s="35"/>
    </row>
    <row r="174" spans="1:6" ht="12.75" customHeight="1">
      <c r="A174" s="26" t="s">
        <v>49</v>
      </c>
      <c r="B174" s="26" t="s">
        <v>90</v>
      </c>
      <c r="C174" s="26" t="s">
        <v>91</v>
      </c>
      <c r="D174" s="27" t="s">
        <v>92</v>
      </c>
      <c r="E174" s="35"/>
      <c r="F174" s="35"/>
    </row>
    <row r="175" spans="1:6" ht="12.75" customHeight="1">
      <c r="A175" s="178">
        <v>1</v>
      </c>
      <c r="B175" s="55" t="s">
        <v>594</v>
      </c>
      <c r="C175" s="54">
        <v>2014</v>
      </c>
      <c r="D175" s="166">
        <v>2335.77</v>
      </c>
      <c r="E175" s="35"/>
      <c r="F175" s="35"/>
    </row>
    <row r="176" spans="1:6" ht="12.75" customHeight="1">
      <c r="A176" s="178">
        <v>2</v>
      </c>
      <c r="B176" s="185" t="s">
        <v>595</v>
      </c>
      <c r="C176" s="54">
        <v>2013</v>
      </c>
      <c r="D176" s="166">
        <v>6450</v>
      </c>
      <c r="E176" s="35"/>
      <c r="F176" s="35"/>
    </row>
    <row r="177" spans="1:6" ht="12.75" customHeight="1">
      <c r="A177" s="178">
        <v>3</v>
      </c>
      <c r="B177" s="185" t="s">
        <v>595</v>
      </c>
      <c r="C177" s="54">
        <v>2013</v>
      </c>
      <c r="D177" s="166">
        <v>12218.49</v>
      </c>
      <c r="E177" s="35"/>
      <c r="F177" s="35"/>
    </row>
    <row r="178" spans="1:6" ht="12.75" customHeight="1">
      <c r="A178" s="178">
        <v>4</v>
      </c>
      <c r="B178" s="185" t="s">
        <v>596</v>
      </c>
      <c r="C178" s="54">
        <v>2013</v>
      </c>
      <c r="D178" s="166">
        <v>1919.73</v>
      </c>
      <c r="E178" s="35"/>
      <c r="F178" s="35"/>
    </row>
    <row r="179" spans="1:6" ht="12.75">
      <c r="A179" s="178">
        <v>5</v>
      </c>
      <c r="B179" s="185" t="s">
        <v>597</v>
      </c>
      <c r="C179" s="54">
        <v>2013</v>
      </c>
      <c r="D179" s="166">
        <v>1499.99</v>
      </c>
      <c r="E179" s="35"/>
      <c r="F179" s="35"/>
    </row>
    <row r="180" spans="1:6" ht="12.75">
      <c r="A180" s="178">
        <v>6</v>
      </c>
      <c r="B180" s="185" t="s">
        <v>598</v>
      </c>
      <c r="C180" s="54">
        <v>2015</v>
      </c>
      <c r="D180" s="166">
        <v>548.98</v>
      </c>
      <c r="E180" s="35"/>
      <c r="F180" s="35"/>
    </row>
    <row r="181" spans="1:6" ht="12.75">
      <c r="A181" s="178">
        <v>7</v>
      </c>
      <c r="B181" s="185" t="s">
        <v>598</v>
      </c>
      <c r="C181" s="54">
        <v>2015</v>
      </c>
      <c r="D181" s="166">
        <v>548.98</v>
      </c>
      <c r="E181" s="35"/>
      <c r="F181" s="35"/>
    </row>
    <row r="182" spans="1:6" ht="12.75">
      <c r="A182" s="178">
        <v>8</v>
      </c>
      <c r="B182" s="185" t="s">
        <v>598</v>
      </c>
      <c r="C182" s="54">
        <v>2015</v>
      </c>
      <c r="D182" s="166">
        <v>548.98</v>
      </c>
      <c r="E182" s="35"/>
      <c r="F182" s="35"/>
    </row>
    <row r="183" spans="1:6" ht="12.75">
      <c r="A183" s="178">
        <v>9</v>
      </c>
      <c r="B183" s="185" t="s">
        <v>599</v>
      </c>
      <c r="C183" s="54">
        <v>2013</v>
      </c>
      <c r="D183" s="166">
        <v>676</v>
      </c>
      <c r="E183" s="35"/>
      <c r="F183" s="35"/>
    </row>
    <row r="184" spans="1:6" ht="12.75">
      <c r="A184" s="178">
        <v>10</v>
      </c>
      <c r="B184" s="185" t="s">
        <v>334</v>
      </c>
      <c r="C184" s="54">
        <v>2013</v>
      </c>
      <c r="D184" s="166">
        <v>1209</v>
      </c>
      <c r="E184" s="35"/>
      <c r="F184" s="35"/>
    </row>
    <row r="185" spans="1:6" ht="12.75">
      <c r="A185" s="178">
        <v>11</v>
      </c>
      <c r="B185" s="185" t="s">
        <v>334</v>
      </c>
      <c r="C185" s="54">
        <v>2013</v>
      </c>
      <c r="D185" s="166">
        <v>1209</v>
      </c>
      <c r="E185" s="35"/>
      <c r="F185" s="35"/>
    </row>
    <row r="186" spans="1:6" ht="12.75" customHeight="1">
      <c r="A186" s="178">
        <v>12</v>
      </c>
      <c r="B186" s="185" t="s">
        <v>600</v>
      </c>
      <c r="C186" s="54">
        <v>2013</v>
      </c>
      <c r="D186" s="166">
        <v>1991.37</v>
      </c>
      <c r="E186" s="35"/>
      <c r="F186" s="35"/>
    </row>
    <row r="187" spans="1:6" ht="12.75">
      <c r="A187" s="178">
        <v>13</v>
      </c>
      <c r="B187" s="185" t="s">
        <v>601</v>
      </c>
      <c r="C187" s="54">
        <v>2013</v>
      </c>
      <c r="D187" s="166">
        <v>2637.64</v>
      </c>
      <c r="E187" s="35"/>
      <c r="F187" s="35"/>
    </row>
    <row r="188" spans="1:6" ht="12.75">
      <c r="A188" s="178">
        <v>14</v>
      </c>
      <c r="B188" s="185" t="s">
        <v>602</v>
      </c>
      <c r="C188" s="54">
        <v>2014</v>
      </c>
      <c r="D188" s="166">
        <v>1669.99</v>
      </c>
      <c r="E188" s="35"/>
      <c r="F188" s="35"/>
    </row>
    <row r="189" spans="1:6" ht="12.75">
      <c r="A189" s="178">
        <v>15</v>
      </c>
      <c r="B189" s="185" t="s">
        <v>602</v>
      </c>
      <c r="C189" s="54">
        <v>2014</v>
      </c>
      <c r="D189" s="166">
        <v>1669.99</v>
      </c>
      <c r="E189" s="35"/>
      <c r="F189" s="35"/>
    </row>
    <row r="190" spans="1:6" ht="12.75">
      <c r="A190" s="178">
        <v>16</v>
      </c>
      <c r="B190" s="185" t="s">
        <v>603</v>
      </c>
      <c r="C190" s="54">
        <v>2014</v>
      </c>
      <c r="D190" s="166">
        <v>421</v>
      </c>
      <c r="E190" s="35"/>
      <c r="F190" s="35"/>
    </row>
    <row r="191" spans="1:6" ht="12.75">
      <c r="A191" s="178">
        <v>17</v>
      </c>
      <c r="B191" s="185" t="s">
        <v>628</v>
      </c>
      <c r="C191" s="54">
        <v>2016</v>
      </c>
      <c r="D191" s="166">
        <v>999</v>
      </c>
      <c r="E191" s="35"/>
      <c r="F191" s="35"/>
    </row>
    <row r="192" spans="1:6" ht="12.75">
      <c r="A192" s="178">
        <v>18</v>
      </c>
      <c r="B192" s="185" t="s">
        <v>705</v>
      </c>
      <c r="C192" s="54">
        <v>2017</v>
      </c>
      <c r="D192" s="166">
        <v>3073.77</v>
      </c>
      <c r="E192" s="35"/>
      <c r="F192" s="35"/>
    </row>
    <row r="193" spans="1:6" ht="12.75" customHeight="1">
      <c r="A193" s="178">
        <v>19</v>
      </c>
      <c r="B193" s="185" t="s">
        <v>706</v>
      </c>
      <c r="C193" s="54">
        <v>2017</v>
      </c>
      <c r="D193" s="177">
        <v>100</v>
      </c>
      <c r="E193" s="35"/>
      <c r="F193" s="35"/>
    </row>
    <row r="194" spans="1:6" ht="12.75">
      <c r="A194" s="178">
        <v>20</v>
      </c>
      <c r="B194" s="185" t="s">
        <v>707</v>
      </c>
      <c r="C194" s="54">
        <v>2017</v>
      </c>
      <c r="D194" s="166">
        <v>250</v>
      </c>
      <c r="E194" s="35"/>
      <c r="F194" s="35"/>
    </row>
    <row r="195" spans="1:6" ht="12.75">
      <c r="A195" s="178">
        <v>21</v>
      </c>
      <c r="B195" s="185" t="s">
        <v>708</v>
      </c>
      <c r="C195" s="54">
        <v>2017</v>
      </c>
      <c r="D195" s="166">
        <v>399.99</v>
      </c>
      <c r="E195" s="35"/>
      <c r="F195" s="35"/>
    </row>
    <row r="196" spans="1:6" ht="12.75">
      <c r="A196" s="178">
        <v>22</v>
      </c>
      <c r="B196" s="185" t="s">
        <v>709</v>
      </c>
      <c r="C196" s="54">
        <v>2018</v>
      </c>
      <c r="D196" s="166">
        <v>759.98</v>
      </c>
      <c r="E196" s="35"/>
      <c r="F196" s="35"/>
    </row>
    <row r="197" spans="1:6" ht="12.75">
      <c r="A197" s="178">
        <v>23</v>
      </c>
      <c r="B197" s="185" t="s">
        <v>710</v>
      </c>
      <c r="C197" s="54">
        <v>2018</v>
      </c>
      <c r="D197" s="166" t="s">
        <v>711</v>
      </c>
      <c r="E197" s="35"/>
      <c r="F197" s="35"/>
    </row>
    <row r="198" spans="1:6" ht="12.75" customHeight="1">
      <c r="A198" s="178"/>
      <c r="B198" s="185"/>
      <c r="C198" s="54"/>
      <c r="D198" s="166"/>
      <c r="E198" s="35"/>
      <c r="F198" s="35"/>
    </row>
    <row r="199" spans="1:6" ht="16.5" customHeight="1">
      <c r="A199" s="179"/>
      <c r="B199" s="29"/>
      <c r="C199" s="84"/>
      <c r="D199" s="166">
        <f>SUM(D175:D198)</f>
        <v>43137.649999999994</v>
      </c>
      <c r="E199" s="35"/>
      <c r="F199" s="35"/>
    </row>
    <row r="200" spans="1:6" ht="16.5" customHeight="1">
      <c r="A200" s="624" t="s">
        <v>702</v>
      </c>
      <c r="B200" s="625"/>
      <c r="C200" s="625"/>
      <c r="D200" s="626"/>
      <c r="E200" s="35"/>
      <c r="F200" s="35"/>
    </row>
    <row r="201" spans="1:6" ht="12.75" customHeight="1">
      <c r="A201" s="26" t="s">
        <v>49</v>
      </c>
      <c r="B201" s="26" t="s">
        <v>90</v>
      </c>
      <c r="C201" s="26" t="s">
        <v>91</v>
      </c>
      <c r="D201" s="27" t="s">
        <v>92</v>
      </c>
      <c r="E201" s="35"/>
      <c r="F201" s="35"/>
    </row>
    <row r="202" spans="1:6" ht="12.75" customHeight="1">
      <c r="A202" s="54">
        <v>1</v>
      </c>
      <c r="B202" s="55" t="s">
        <v>270</v>
      </c>
      <c r="C202" s="54">
        <v>2013</v>
      </c>
      <c r="D202" s="166">
        <v>1790</v>
      </c>
      <c r="E202" s="35"/>
      <c r="F202" s="35"/>
    </row>
    <row r="203" spans="1:6" ht="12.75">
      <c r="A203" s="54">
        <v>2</v>
      </c>
      <c r="B203" s="55" t="s">
        <v>270</v>
      </c>
      <c r="C203" s="54">
        <v>2013</v>
      </c>
      <c r="D203" s="166">
        <v>1790</v>
      </c>
      <c r="E203" s="35"/>
      <c r="F203" s="35"/>
    </row>
    <row r="204" spans="1:6" ht="12.75">
      <c r="A204" s="54">
        <v>3</v>
      </c>
      <c r="B204" s="55" t="s">
        <v>270</v>
      </c>
      <c r="C204" s="54">
        <v>2013</v>
      </c>
      <c r="D204" s="166">
        <v>1790</v>
      </c>
      <c r="E204" s="35"/>
      <c r="F204" s="35"/>
    </row>
    <row r="205" spans="1:6" ht="12.75">
      <c r="A205" s="54">
        <v>4</v>
      </c>
      <c r="B205" s="55" t="s">
        <v>270</v>
      </c>
      <c r="C205" s="54">
        <v>2013</v>
      </c>
      <c r="D205" s="166">
        <v>1790</v>
      </c>
      <c r="E205" s="35"/>
      <c r="F205" s="35"/>
    </row>
    <row r="206" spans="1:6" ht="12.75">
      <c r="A206" s="54">
        <v>5</v>
      </c>
      <c r="B206" s="55" t="s">
        <v>270</v>
      </c>
      <c r="C206" s="54">
        <v>2013</v>
      </c>
      <c r="D206" s="166">
        <v>1790</v>
      </c>
      <c r="E206" s="35"/>
      <c r="F206" s="35"/>
    </row>
    <row r="207" spans="1:6" ht="12.75">
      <c r="A207" s="54">
        <v>6</v>
      </c>
      <c r="B207" s="55" t="s">
        <v>270</v>
      </c>
      <c r="C207" s="54">
        <v>2013</v>
      </c>
      <c r="D207" s="166">
        <v>1790</v>
      </c>
      <c r="E207" s="35"/>
      <c r="F207" s="35"/>
    </row>
    <row r="208" spans="1:6" ht="12.75">
      <c r="A208" s="54">
        <v>7</v>
      </c>
      <c r="B208" s="55" t="s">
        <v>270</v>
      </c>
      <c r="C208" s="54">
        <v>2013</v>
      </c>
      <c r="D208" s="166">
        <v>1790</v>
      </c>
      <c r="E208" s="35"/>
      <c r="F208" s="35"/>
    </row>
    <row r="209" spans="1:6" ht="12.75">
      <c r="A209" s="54">
        <v>8</v>
      </c>
      <c r="B209" s="55" t="s">
        <v>270</v>
      </c>
      <c r="C209" s="54">
        <v>2013</v>
      </c>
      <c r="D209" s="166">
        <v>1790</v>
      </c>
      <c r="E209" s="35"/>
      <c r="F209" s="35"/>
    </row>
    <row r="210" spans="1:6" ht="12.75">
      <c r="A210" s="54">
        <v>9</v>
      </c>
      <c r="B210" s="185" t="s">
        <v>267</v>
      </c>
      <c r="C210" s="54">
        <v>2013</v>
      </c>
      <c r="D210" s="166">
        <v>1690</v>
      </c>
      <c r="E210" s="35"/>
      <c r="F210" s="35"/>
    </row>
    <row r="211" spans="1:6" ht="12.75">
      <c r="A211" s="54">
        <v>10</v>
      </c>
      <c r="B211" s="185" t="s">
        <v>267</v>
      </c>
      <c r="C211" s="54">
        <v>2013</v>
      </c>
      <c r="D211" s="166">
        <v>1690</v>
      </c>
      <c r="E211" s="35"/>
      <c r="F211" s="35"/>
    </row>
    <row r="212" spans="1:6" ht="12.75">
      <c r="A212" s="54">
        <v>11</v>
      </c>
      <c r="B212" s="185" t="s">
        <v>267</v>
      </c>
      <c r="C212" s="54">
        <v>2013</v>
      </c>
      <c r="D212" s="166">
        <v>1690</v>
      </c>
      <c r="E212" s="35"/>
      <c r="F212" s="35"/>
    </row>
    <row r="213" spans="1:6" ht="12.75">
      <c r="A213" s="54">
        <v>12</v>
      </c>
      <c r="B213" s="185" t="s">
        <v>271</v>
      </c>
      <c r="C213" s="54">
        <v>2013</v>
      </c>
      <c r="D213" s="166">
        <v>1569</v>
      </c>
      <c r="E213" s="35"/>
      <c r="F213" s="35"/>
    </row>
    <row r="214" spans="1:6" ht="12.75">
      <c r="A214" s="54">
        <v>13</v>
      </c>
      <c r="B214" s="185" t="s">
        <v>268</v>
      </c>
      <c r="C214" s="54">
        <v>2013</v>
      </c>
      <c r="D214" s="166">
        <v>1790</v>
      </c>
      <c r="E214" s="35"/>
      <c r="F214" s="35"/>
    </row>
    <row r="215" spans="1:6" ht="12.75">
      <c r="A215" s="54">
        <v>14</v>
      </c>
      <c r="B215" s="185" t="s">
        <v>268</v>
      </c>
      <c r="C215" s="54">
        <v>2013</v>
      </c>
      <c r="D215" s="166">
        <v>1790</v>
      </c>
      <c r="E215" s="35"/>
      <c r="F215" s="35"/>
    </row>
    <row r="216" spans="1:6" ht="12.75">
      <c r="A216" s="54">
        <v>15</v>
      </c>
      <c r="B216" s="185" t="s">
        <v>268</v>
      </c>
      <c r="C216" s="54">
        <v>2013</v>
      </c>
      <c r="D216" s="166">
        <v>1790</v>
      </c>
      <c r="E216" s="35"/>
      <c r="F216" s="35"/>
    </row>
    <row r="217" spans="1:6" ht="12.75">
      <c r="A217" s="54">
        <v>16</v>
      </c>
      <c r="B217" s="185" t="s">
        <v>268</v>
      </c>
      <c r="C217" s="54">
        <v>2013</v>
      </c>
      <c r="D217" s="166">
        <v>1790</v>
      </c>
      <c r="E217" s="35"/>
      <c r="F217" s="35"/>
    </row>
    <row r="218" spans="1:6" ht="12.75">
      <c r="A218" s="54">
        <v>17</v>
      </c>
      <c r="B218" s="185" t="s">
        <v>271</v>
      </c>
      <c r="C218" s="54">
        <v>2014</v>
      </c>
      <c r="D218" s="166">
        <v>1098</v>
      </c>
      <c r="E218" s="35"/>
      <c r="F218" s="35"/>
    </row>
    <row r="219" spans="1:6" ht="12.75">
      <c r="A219" s="54">
        <v>18</v>
      </c>
      <c r="B219" s="185" t="s">
        <v>271</v>
      </c>
      <c r="C219" s="54">
        <v>2014</v>
      </c>
      <c r="D219" s="166">
        <v>1098</v>
      </c>
      <c r="E219" s="35"/>
      <c r="F219" s="35"/>
    </row>
    <row r="220" spans="1:6" ht="12.75">
      <c r="A220" s="54">
        <v>19</v>
      </c>
      <c r="B220" s="185" t="s">
        <v>271</v>
      </c>
      <c r="C220" s="54">
        <v>2014</v>
      </c>
      <c r="D220" s="166">
        <v>1098</v>
      </c>
      <c r="E220" s="35"/>
      <c r="F220" s="35"/>
    </row>
    <row r="221" spans="1:6" ht="12.75">
      <c r="A221" s="54">
        <v>20</v>
      </c>
      <c r="B221" s="185" t="s">
        <v>271</v>
      </c>
      <c r="C221" s="54">
        <v>2014</v>
      </c>
      <c r="D221" s="166">
        <v>1098</v>
      </c>
      <c r="E221" s="35"/>
      <c r="F221" s="35"/>
    </row>
    <row r="222" spans="1:6" ht="12.75">
      <c r="A222" s="54">
        <v>21</v>
      </c>
      <c r="B222" s="185" t="s">
        <v>271</v>
      </c>
      <c r="C222" s="54">
        <v>2014</v>
      </c>
      <c r="D222" s="166">
        <v>1098</v>
      </c>
      <c r="E222" s="35"/>
      <c r="F222" s="35"/>
    </row>
    <row r="223" spans="1:6" ht="12.75">
      <c r="A223" s="54">
        <v>22</v>
      </c>
      <c r="B223" s="328" t="s">
        <v>271</v>
      </c>
      <c r="C223" s="54">
        <v>2014</v>
      </c>
      <c r="D223" s="166">
        <v>1098</v>
      </c>
      <c r="E223" s="35"/>
      <c r="F223" s="35"/>
    </row>
    <row r="224" spans="1:6" ht="12.75">
      <c r="A224" s="54">
        <v>23</v>
      </c>
      <c r="B224" s="328" t="s">
        <v>271</v>
      </c>
      <c r="C224" s="54">
        <v>2014</v>
      </c>
      <c r="D224" s="166">
        <v>1098</v>
      </c>
      <c r="E224" s="35"/>
      <c r="F224" s="35"/>
    </row>
    <row r="225" spans="1:6" ht="12.75">
      <c r="A225" s="54">
        <v>24</v>
      </c>
      <c r="B225" s="185" t="s">
        <v>271</v>
      </c>
      <c r="C225" s="54">
        <v>2014</v>
      </c>
      <c r="D225" s="166">
        <v>1089</v>
      </c>
      <c r="E225" s="35"/>
      <c r="F225" s="35"/>
    </row>
    <row r="226" spans="1:6" ht="12.75">
      <c r="A226" s="54">
        <v>25</v>
      </c>
      <c r="B226" s="185" t="s">
        <v>271</v>
      </c>
      <c r="C226" s="54">
        <v>2014</v>
      </c>
      <c r="D226" s="166">
        <v>1089</v>
      </c>
      <c r="E226" s="35"/>
      <c r="F226" s="35"/>
    </row>
    <row r="227" spans="1:6" ht="12.75">
      <c r="A227" s="54">
        <v>26</v>
      </c>
      <c r="B227" s="185" t="s">
        <v>271</v>
      </c>
      <c r="C227" s="54">
        <v>2014</v>
      </c>
      <c r="D227" s="166">
        <v>1089</v>
      </c>
      <c r="E227" s="35"/>
      <c r="F227" s="35"/>
    </row>
    <row r="228" spans="1:6" ht="12.75">
      <c r="A228" s="54">
        <v>27</v>
      </c>
      <c r="B228" s="83" t="s">
        <v>271</v>
      </c>
      <c r="C228" s="178">
        <v>2014</v>
      </c>
      <c r="D228" s="166">
        <v>1089</v>
      </c>
      <c r="E228" s="35"/>
      <c r="F228" s="35"/>
    </row>
    <row r="229" spans="1:6" ht="12.75">
      <c r="A229" s="54">
        <v>28</v>
      </c>
      <c r="B229" s="185" t="s">
        <v>271</v>
      </c>
      <c r="C229" s="178">
        <v>2014</v>
      </c>
      <c r="D229" s="166">
        <v>1089</v>
      </c>
      <c r="E229" s="35"/>
      <c r="F229" s="35"/>
    </row>
    <row r="230" spans="1:6" ht="12.75">
      <c r="A230" s="54">
        <v>29</v>
      </c>
      <c r="B230" s="185" t="s">
        <v>190</v>
      </c>
      <c r="C230" s="178">
        <v>2015</v>
      </c>
      <c r="D230" s="166">
        <v>2066.4</v>
      </c>
      <c r="E230" s="35"/>
      <c r="F230" s="35"/>
    </row>
    <row r="231" spans="1:6" ht="12.75">
      <c r="A231" s="54">
        <v>30</v>
      </c>
      <c r="B231" s="185" t="s">
        <v>190</v>
      </c>
      <c r="C231" s="178">
        <v>2015</v>
      </c>
      <c r="D231" s="166">
        <v>2066.4</v>
      </c>
      <c r="E231" s="35"/>
      <c r="F231" s="35"/>
    </row>
    <row r="232" spans="1:6" ht="12.75">
      <c r="A232" s="54">
        <v>31</v>
      </c>
      <c r="B232" s="185" t="s">
        <v>190</v>
      </c>
      <c r="C232" s="178">
        <v>2015</v>
      </c>
      <c r="D232" s="166">
        <v>2066.4</v>
      </c>
      <c r="E232" s="35"/>
      <c r="F232" s="35"/>
    </row>
    <row r="233" spans="1:6" ht="12.75">
      <c r="A233" s="54">
        <v>32</v>
      </c>
      <c r="B233" s="185" t="s">
        <v>190</v>
      </c>
      <c r="C233" s="178">
        <v>2015</v>
      </c>
      <c r="D233" s="166">
        <v>2066.4</v>
      </c>
      <c r="E233" s="35"/>
      <c r="F233" s="35"/>
    </row>
    <row r="234" spans="1:6" ht="12.75">
      <c r="A234" s="54">
        <v>33</v>
      </c>
      <c r="B234" s="185" t="s">
        <v>190</v>
      </c>
      <c r="C234" s="178">
        <v>2015</v>
      </c>
      <c r="D234" s="166">
        <v>2066.4</v>
      </c>
      <c r="E234" s="35"/>
      <c r="F234" s="35"/>
    </row>
    <row r="235" spans="1:6" ht="12.75" customHeight="1">
      <c r="A235" s="54">
        <v>34</v>
      </c>
      <c r="B235" s="185" t="s">
        <v>190</v>
      </c>
      <c r="C235" s="178">
        <v>2015</v>
      </c>
      <c r="D235" s="166">
        <v>2066.4</v>
      </c>
      <c r="E235" s="35"/>
      <c r="F235" s="35"/>
    </row>
    <row r="236" spans="1:6" ht="12.75" customHeight="1">
      <c r="A236" s="54">
        <v>35</v>
      </c>
      <c r="B236" s="185" t="s">
        <v>190</v>
      </c>
      <c r="C236" s="178">
        <v>2015</v>
      </c>
      <c r="D236" s="166">
        <v>2066.4</v>
      </c>
      <c r="E236" s="35"/>
      <c r="F236" s="35"/>
    </row>
    <row r="237" spans="1:6" ht="12.75">
      <c r="A237" s="54">
        <v>36</v>
      </c>
      <c r="B237" s="185" t="s">
        <v>190</v>
      </c>
      <c r="C237" s="178">
        <v>2015</v>
      </c>
      <c r="D237" s="166">
        <v>2066.4</v>
      </c>
      <c r="E237" s="35"/>
      <c r="F237" s="35"/>
    </row>
    <row r="238" spans="1:6" ht="12.75" customHeight="1">
      <c r="A238" s="54">
        <v>37</v>
      </c>
      <c r="B238" s="185" t="s">
        <v>190</v>
      </c>
      <c r="C238" s="178">
        <v>2015</v>
      </c>
      <c r="D238" s="166">
        <v>2066.4</v>
      </c>
      <c r="E238" s="35"/>
      <c r="F238" s="35"/>
    </row>
    <row r="239" spans="1:6" ht="12.75">
      <c r="A239" s="54">
        <v>38</v>
      </c>
      <c r="B239" s="185" t="s">
        <v>190</v>
      </c>
      <c r="C239" s="178">
        <v>2015</v>
      </c>
      <c r="D239" s="166">
        <v>2066.4</v>
      </c>
      <c r="E239" s="35"/>
      <c r="F239" s="35"/>
    </row>
    <row r="240" spans="1:6" ht="12.75">
      <c r="A240" s="54">
        <v>39</v>
      </c>
      <c r="B240" s="185" t="s">
        <v>592</v>
      </c>
      <c r="C240" s="178">
        <v>2013</v>
      </c>
      <c r="D240" s="166">
        <v>858</v>
      </c>
      <c r="E240" s="35"/>
      <c r="F240" s="35"/>
    </row>
    <row r="241" spans="1:6" ht="12.75">
      <c r="A241" s="54">
        <v>40</v>
      </c>
      <c r="B241" s="185" t="s">
        <v>592</v>
      </c>
      <c r="C241" s="178">
        <v>2013</v>
      </c>
      <c r="D241" s="166">
        <v>858</v>
      </c>
      <c r="E241" s="35"/>
      <c r="F241" s="35"/>
    </row>
    <row r="242" spans="1:6" ht="12.75">
      <c r="A242" s="54">
        <v>41</v>
      </c>
      <c r="B242" s="185" t="s">
        <v>592</v>
      </c>
      <c r="C242" s="178">
        <v>2013</v>
      </c>
      <c r="D242" s="166">
        <v>859</v>
      </c>
      <c r="E242" s="35"/>
      <c r="F242" s="35"/>
    </row>
    <row r="243" spans="1:6" ht="12.75">
      <c r="A243" s="54">
        <v>42</v>
      </c>
      <c r="B243" s="185" t="s">
        <v>593</v>
      </c>
      <c r="C243" s="178">
        <v>2013</v>
      </c>
      <c r="D243" s="166">
        <v>1198</v>
      </c>
      <c r="E243" s="35"/>
      <c r="F243" s="35"/>
    </row>
    <row r="244" spans="1:6" ht="12.75">
      <c r="A244" s="54">
        <v>43</v>
      </c>
      <c r="B244" s="185" t="s">
        <v>713</v>
      </c>
      <c r="C244" s="178">
        <v>2017</v>
      </c>
      <c r="D244" s="166">
        <v>1187</v>
      </c>
      <c r="E244" s="35"/>
      <c r="F244" s="35"/>
    </row>
    <row r="245" spans="1:6" ht="12.75">
      <c r="A245" s="54">
        <v>44</v>
      </c>
      <c r="B245" s="185" t="s">
        <v>714</v>
      </c>
      <c r="C245" s="178">
        <v>2017</v>
      </c>
      <c r="D245" s="166">
        <v>1999.99</v>
      </c>
      <c r="E245" s="35"/>
      <c r="F245" s="35"/>
    </row>
    <row r="246" spans="1:6" ht="12.75">
      <c r="A246" s="54">
        <v>45</v>
      </c>
      <c r="B246" s="185" t="s">
        <v>715</v>
      </c>
      <c r="C246" s="178">
        <v>2018</v>
      </c>
      <c r="D246" s="448" t="s">
        <v>716</v>
      </c>
      <c r="E246" s="35"/>
      <c r="F246" s="35"/>
    </row>
    <row r="247" spans="1:6" ht="12.75">
      <c r="A247" s="54"/>
      <c r="B247" s="185"/>
      <c r="C247" s="178"/>
      <c r="D247" s="166"/>
      <c r="E247" s="35"/>
      <c r="F247" s="35"/>
    </row>
    <row r="248" spans="1:6" ht="12.75">
      <c r="A248" s="179"/>
      <c r="B248" s="29"/>
      <c r="C248" s="409"/>
      <c r="D248" s="166">
        <f>SUM(D202:D247)</f>
        <v>68873.99000000002</v>
      </c>
      <c r="E248" s="35"/>
      <c r="F248" s="35"/>
    </row>
    <row r="249" spans="1:6" ht="12.75">
      <c r="A249" s="624" t="s">
        <v>703</v>
      </c>
      <c r="B249" s="625"/>
      <c r="C249" s="625"/>
      <c r="D249" s="626"/>
      <c r="E249" s="35"/>
      <c r="F249" s="35"/>
    </row>
    <row r="250" spans="1:6" ht="38.25">
      <c r="A250" s="26" t="s">
        <v>49</v>
      </c>
      <c r="B250" s="26" t="s">
        <v>90</v>
      </c>
      <c r="C250" s="26" t="s">
        <v>91</v>
      </c>
      <c r="D250" s="27" t="s">
        <v>92</v>
      </c>
      <c r="E250" s="35"/>
      <c r="F250" s="35"/>
    </row>
    <row r="251" spans="1:6" ht="12.75">
      <c r="A251" s="54"/>
      <c r="B251" s="175"/>
      <c r="C251" s="174"/>
      <c r="D251" s="63"/>
      <c r="E251" s="35"/>
      <c r="F251" s="35"/>
    </row>
    <row r="252" spans="1:6" ht="12.75">
      <c r="A252" s="54"/>
      <c r="B252" s="175"/>
      <c r="C252" s="174"/>
      <c r="D252" s="63"/>
      <c r="E252" s="35"/>
      <c r="F252" s="35"/>
    </row>
    <row r="253" spans="1:6" ht="12.75">
      <c r="A253" s="54"/>
      <c r="B253" s="175"/>
      <c r="C253" s="174"/>
      <c r="D253" s="63"/>
      <c r="E253" s="35"/>
      <c r="F253" s="35"/>
    </row>
    <row r="254" spans="1:6" ht="12.75">
      <c r="A254" s="179"/>
      <c r="B254" s="29"/>
      <c r="C254" s="409"/>
      <c r="D254" s="30">
        <f>SUM(D251:D253)</f>
        <v>0</v>
      </c>
      <c r="E254" s="35"/>
      <c r="F254" s="35"/>
    </row>
    <row r="255" spans="1:6" ht="12.75" customHeight="1">
      <c r="A255" s="631" t="s">
        <v>725</v>
      </c>
      <c r="B255" s="632"/>
      <c r="C255" s="632"/>
      <c r="D255" s="633"/>
      <c r="E255" s="35"/>
      <c r="F255" s="35"/>
    </row>
    <row r="256" spans="1:6" ht="19.5" customHeight="1">
      <c r="A256" s="624" t="s">
        <v>704</v>
      </c>
      <c r="B256" s="625"/>
      <c r="C256" s="625"/>
      <c r="D256" s="626"/>
      <c r="E256" s="35"/>
      <c r="F256" s="35"/>
    </row>
    <row r="257" spans="1:6" ht="24.75" customHeight="1">
      <c r="A257" s="26" t="s">
        <v>49</v>
      </c>
      <c r="B257" s="26" t="s">
        <v>90</v>
      </c>
      <c r="C257" s="26" t="s">
        <v>91</v>
      </c>
      <c r="D257" s="425" t="s">
        <v>92</v>
      </c>
      <c r="E257" s="35"/>
      <c r="F257" s="35"/>
    </row>
    <row r="258" spans="1:6" ht="12.75">
      <c r="A258" s="178">
        <v>1</v>
      </c>
      <c r="B258" s="427" t="s">
        <v>282</v>
      </c>
      <c r="C258" s="54">
        <v>2013</v>
      </c>
      <c r="D258" s="166">
        <v>3470</v>
      </c>
      <c r="E258" s="35"/>
      <c r="F258" s="35"/>
    </row>
    <row r="259" spans="1:6" ht="12.75">
      <c r="A259" s="178">
        <v>2</v>
      </c>
      <c r="B259" s="426" t="s">
        <v>283</v>
      </c>
      <c r="C259" s="54">
        <v>2013</v>
      </c>
      <c r="D259" s="166">
        <v>7424</v>
      </c>
      <c r="E259" s="35"/>
      <c r="F259" s="35"/>
    </row>
    <row r="260" spans="1:6" ht="12.75">
      <c r="A260" s="178">
        <v>3</v>
      </c>
      <c r="B260" s="426" t="s">
        <v>284</v>
      </c>
      <c r="C260" s="54">
        <v>2013</v>
      </c>
      <c r="D260" s="166">
        <v>8225</v>
      </c>
      <c r="E260" s="35"/>
      <c r="F260" s="35"/>
    </row>
    <row r="261" spans="1:6" ht="12.75">
      <c r="A261" s="178">
        <v>4</v>
      </c>
      <c r="B261" s="426" t="s">
        <v>285</v>
      </c>
      <c r="C261" s="54">
        <v>2013</v>
      </c>
      <c r="D261" s="166">
        <v>581</v>
      </c>
      <c r="E261" s="35"/>
      <c r="F261" s="35"/>
    </row>
    <row r="262" spans="1:6" ht="12.75">
      <c r="A262" s="178">
        <v>5</v>
      </c>
      <c r="B262" s="426" t="s">
        <v>286</v>
      </c>
      <c r="C262" s="54">
        <v>2013</v>
      </c>
      <c r="D262" s="166">
        <v>1963.57</v>
      </c>
      <c r="E262" s="35"/>
      <c r="F262" s="35"/>
    </row>
    <row r="263" spans="1:6" ht="12.75">
      <c r="A263" s="178">
        <v>6</v>
      </c>
      <c r="B263" s="426" t="s">
        <v>287</v>
      </c>
      <c r="C263" s="54">
        <v>2014</v>
      </c>
      <c r="D263" s="166">
        <v>4990</v>
      </c>
      <c r="E263" s="35"/>
      <c r="F263" s="35"/>
    </row>
    <row r="264" spans="1:6" ht="12.75">
      <c r="A264" s="178">
        <v>7</v>
      </c>
      <c r="B264" s="427" t="s">
        <v>288</v>
      </c>
      <c r="C264" s="54">
        <v>2014</v>
      </c>
      <c r="D264" s="166">
        <v>3996</v>
      </c>
      <c r="E264" s="35"/>
      <c r="F264" s="35"/>
    </row>
    <row r="265" spans="1:6" ht="12.75">
      <c r="A265" s="178">
        <v>8</v>
      </c>
      <c r="B265" s="427" t="s">
        <v>289</v>
      </c>
      <c r="C265" s="54">
        <v>2014</v>
      </c>
      <c r="D265" s="166">
        <v>1598</v>
      </c>
      <c r="E265" s="35"/>
      <c r="F265" s="35"/>
    </row>
    <row r="266" spans="1:6" ht="12.75">
      <c r="A266" s="178">
        <v>9</v>
      </c>
      <c r="B266" s="185" t="s">
        <v>294</v>
      </c>
      <c r="C266" s="54">
        <v>2015</v>
      </c>
      <c r="D266" s="166">
        <v>1720.77</v>
      </c>
      <c r="E266" s="35"/>
      <c r="F266" s="35"/>
    </row>
    <row r="267" spans="1:6" ht="12.75">
      <c r="A267" s="178">
        <v>10</v>
      </c>
      <c r="B267" s="426" t="s">
        <v>629</v>
      </c>
      <c r="C267" s="54">
        <v>2015</v>
      </c>
      <c r="D267" s="166">
        <v>990</v>
      </c>
      <c r="E267" s="35"/>
      <c r="F267" s="35"/>
    </row>
    <row r="268" spans="1:6" ht="12.75">
      <c r="A268" s="178">
        <v>11</v>
      </c>
      <c r="B268" s="426" t="s">
        <v>630</v>
      </c>
      <c r="C268" s="54">
        <v>2016</v>
      </c>
      <c r="D268" s="166">
        <v>399</v>
      </c>
      <c r="E268" s="35"/>
      <c r="F268" s="35"/>
    </row>
    <row r="269" spans="1:6" ht="12.75">
      <c r="A269" s="178">
        <v>12</v>
      </c>
      <c r="B269" s="426" t="s">
        <v>631</v>
      </c>
      <c r="C269" s="54">
        <v>2016</v>
      </c>
      <c r="D269" s="166">
        <v>500</v>
      </c>
      <c r="E269" s="35"/>
      <c r="F269" s="35"/>
    </row>
    <row r="270" spans="1:6" ht="12.75">
      <c r="A270" s="178">
        <v>13</v>
      </c>
      <c r="B270" s="427" t="s">
        <v>632</v>
      </c>
      <c r="C270" s="54">
        <v>2016</v>
      </c>
      <c r="D270" s="166">
        <v>10990</v>
      </c>
      <c r="E270" s="35"/>
      <c r="F270" s="35"/>
    </row>
    <row r="271" spans="1:6" ht="12.75">
      <c r="A271" s="178">
        <v>14</v>
      </c>
      <c r="B271" s="427" t="s">
        <v>726</v>
      </c>
      <c r="C271" s="54">
        <v>2017</v>
      </c>
      <c r="D271" s="166">
        <v>2140</v>
      </c>
      <c r="E271" s="35"/>
      <c r="F271" s="35"/>
    </row>
    <row r="272" spans="1:6" ht="12.75">
      <c r="A272" s="178">
        <v>15</v>
      </c>
      <c r="B272" s="427" t="s">
        <v>727</v>
      </c>
      <c r="C272" s="54">
        <v>2017</v>
      </c>
      <c r="D272" s="166">
        <v>14900</v>
      </c>
      <c r="E272" s="35"/>
      <c r="F272" s="35"/>
    </row>
    <row r="273" spans="1:6" ht="12.75">
      <c r="A273" s="178">
        <v>16</v>
      </c>
      <c r="B273" s="427" t="s">
        <v>728</v>
      </c>
      <c r="C273" s="54">
        <v>2017</v>
      </c>
      <c r="D273" s="166">
        <v>33280</v>
      </c>
      <c r="E273" s="35"/>
      <c r="F273" s="35"/>
    </row>
    <row r="274" spans="1:6" ht="12.75">
      <c r="A274" s="178">
        <v>17</v>
      </c>
      <c r="B274" s="427" t="s">
        <v>729</v>
      </c>
      <c r="C274" s="54">
        <v>2017</v>
      </c>
      <c r="D274" s="166">
        <v>2140</v>
      </c>
      <c r="E274" s="35"/>
      <c r="F274" s="35"/>
    </row>
    <row r="275" spans="1:6" ht="12.75" customHeight="1">
      <c r="A275" s="178">
        <v>18</v>
      </c>
      <c r="B275" s="185" t="s">
        <v>730</v>
      </c>
      <c r="C275" s="178">
        <v>2017</v>
      </c>
      <c r="D275" s="166">
        <v>7335</v>
      </c>
      <c r="E275" s="35"/>
      <c r="F275" s="35"/>
    </row>
    <row r="276" spans="1:6" ht="25.5">
      <c r="A276" s="178">
        <v>19</v>
      </c>
      <c r="B276" s="185" t="s">
        <v>731</v>
      </c>
      <c r="C276" s="178">
        <v>2017</v>
      </c>
      <c r="D276" s="166">
        <v>12460</v>
      </c>
      <c r="E276" s="35"/>
      <c r="F276" s="35"/>
    </row>
    <row r="277" spans="1:6" ht="12.75">
      <c r="A277" s="178">
        <v>20</v>
      </c>
      <c r="B277" s="185" t="s">
        <v>732</v>
      </c>
      <c r="C277" s="178">
        <v>2018</v>
      </c>
      <c r="D277" s="166">
        <v>1698</v>
      </c>
      <c r="E277" s="35"/>
      <c r="F277" s="35"/>
    </row>
    <row r="278" spans="1:6" ht="12.75" customHeight="1">
      <c r="A278" s="178">
        <v>21</v>
      </c>
      <c r="B278" s="185" t="s">
        <v>733</v>
      </c>
      <c r="C278" s="178">
        <v>2018</v>
      </c>
      <c r="D278" s="166">
        <v>600</v>
      </c>
      <c r="E278" s="35"/>
      <c r="F278" s="35"/>
    </row>
    <row r="279" spans="1:6" ht="12.75">
      <c r="A279" s="178"/>
      <c r="B279" s="185"/>
      <c r="C279" s="178"/>
      <c r="D279" s="166"/>
      <c r="E279" s="35"/>
      <c r="F279" s="35"/>
    </row>
    <row r="280" spans="1:6" ht="12.75">
      <c r="A280" s="179"/>
      <c r="B280" s="29"/>
      <c r="C280" s="424"/>
      <c r="D280" s="166">
        <f>SUM(D258:D279)</f>
        <v>121400.34</v>
      </c>
      <c r="E280" s="35"/>
      <c r="F280" s="35"/>
    </row>
    <row r="281" spans="1:6" ht="12.75">
      <c r="A281" s="628" t="s">
        <v>702</v>
      </c>
      <c r="B281" s="629"/>
      <c r="C281" s="629"/>
      <c r="D281" s="630"/>
      <c r="E281" s="35"/>
      <c r="F281" s="35"/>
    </row>
    <row r="282" spans="1:6" ht="33.75">
      <c r="A282" s="195" t="s">
        <v>49</v>
      </c>
      <c r="B282" s="195" t="s">
        <v>90</v>
      </c>
      <c r="C282" s="195" t="s">
        <v>91</v>
      </c>
      <c r="D282" s="432" t="s">
        <v>92</v>
      </c>
      <c r="E282" s="35"/>
      <c r="F282" s="35"/>
    </row>
    <row r="283" spans="1:6" ht="12.75">
      <c r="A283" s="181">
        <v>1</v>
      </c>
      <c r="B283" s="433" t="s">
        <v>290</v>
      </c>
      <c r="C283" s="181">
        <v>2013</v>
      </c>
      <c r="D283" s="166">
        <v>4116</v>
      </c>
      <c r="E283" s="35"/>
      <c r="F283" s="35"/>
    </row>
    <row r="284" spans="1:6" ht="12.75">
      <c r="A284" s="181">
        <v>2</v>
      </c>
      <c r="B284" s="433" t="s">
        <v>291</v>
      </c>
      <c r="C284" s="181">
        <v>2013</v>
      </c>
      <c r="D284" s="166">
        <v>3803.16</v>
      </c>
      <c r="E284" s="35"/>
      <c r="F284" s="35"/>
    </row>
    <row r="285" spans="1:6" s="57" customFormat="1" ht="12.75">
      <c r="A285" s="181">
        <v>3</v>
      </c>
      <c r="B285" s="433" t="s">
        <v>633</v>
      </c>
      <c r="C285" s="181">
        <v>2014</v>
      </c>
      <c r="D285" s="166">
        <v>4998</v>
      </c>
      <c r="E285" s="64"/>
      <c r="F285" s="35"/>
    </row>
    <row r="286" spans="1:6" s="57" customFormat="1" ht="12.75">
      <c r="A286" s="181">
        <v>4</v>
      </c>
      <c r="B286" s="433" t="s">
        <v>292</v>
      </c>
      <c r="C286" s="181">
        <v>2015</v>
      </c>
      <c r="D286" s="166">
        <v>3075</v>
      </c>
      <c r="E286" s="64"/>
      <c r="F286" s="35"/>
    </row>
    <row r="287" spans="1:6" s="57" customFormat="1" ht="12.75">
      <c r="A287" s="181">
        <v>5</v>
      </c>
      <c r="B287" s="337" t="s">
        <v>293</v>
      </c>
      <c r="C287" s="181">
        <v>2015</v>
      </c>
      <c r="D287" s="166">
        <v>20664</v>
      </c>
      <c r="E287" s="64"/>
      <c r="F287" s="35"/>
    </row>
    <row r="288" spans="1:6" s="57" customFormat="1" ht="12.75">
      <c r="A288" s="181">
        <v>6</v>
      </c>
      <c r="B288" s="337" t="s">
        <v>295</v>
      </c>
      <c r="C288" s="181">
        <v>2015</v>
      </c>
      <c r="D288" s="166">
        <v>14057.61</v>
      </c>
      <c r="E288" s="64"/>
      <c r="F288" s="35"/>
    </row>
    <row r="289" spans="1:6" s="57" customFormat="1" ht="12.75">
      <c r="A289" s="181">
        <v>7</v>
      </c>
      <c r="B289" s="433" t="s">
        <v>634</v>
      </c>
      <c r="C289" s="181">
        <v>2015</v>
      </c>
      <c r="D289" s="166">
        <v>4390</v>
      </c>
      <c r="E289" s="64"/>
      <c r="F289" s="35"/>
    </row>
    <row r="290" spans="1:6" s="57" customFormat="1" ht="12.75">
      <c r="A290" s="181">
        <v>8</v>
      </c>
      <c r="B290" s="433" t="s">
        <v>635</v>
      </c>
      <c r="C290" s="181">
        <v>2015</v>
      </c>
      <c r="D290" s="166">
        <v>2480</v>
      </c>
      <c r="E290" s="64"/>
      <c r="F290" s="35"/>
    </row>
    <row r="291" spans="1:6" s="57" customFormat="1" ht="12.75">
      <c r="A291" s="181">
        <v>9</v>
      </c>
      <c r="B291" s="433" t="s">
        <v>635</v>
      </c>
      <c r="C291" s="181">
        <v>2015</v>
      </c>
      <c r="D291" s="166">
        <v>2480</v>
      </c>
      <c r="E291" s="64"/>
      <c r="F291" s="35"/>
    </row>
    <row r="292" spans="1:6" s="57" customFormat="1" ht="12.75">
      <c r="A292" s="181">
        <v>10</v>
      </c>
      <c r="B292" s="433" t="s">
        <v>636</v>
      </c>
      <c r="C292" s="181">
        <v>2016</v>
      </c>
      <c r="D292" s="166">
        <v>3198</v>
      </c>
      <c r="E292" s="64"/>
      <c r="F292" s="35"/>
    </row>
    <row r="293" spans="1:6" s="57" customFormat="1" ht="12.75">
      <c r="A293" s="181">
        <v>11</v>
      </c>
      <c r="B293" s="433" t="s">
        <v>734</v>
      </c>
      <c r="C293" s="181">
        <v>2016</v>
      </c>
      <c r="D293" s="166">
        <v>1742.94</v>
      </c>
      <c r="E293" s="64"/>
      <c r="F293" s="35"/>
    </row>
    <row r="294" spans="1:6" s="57" customFormat="1" ht="18" customHeight="1">
      <c r="A294" s="181">
        <v>12</v>
      </c>
      <c r="B294" s="337" t="s">
        <v>735</v>
      </c>
      <c r="C294" s="181">
        <v>2017</v>
      </c>
      <c r="D294" s="166">
        <v>3760</v>
      </c>
      <c r="E294" s="64"/>
      <c r="F294" s="35"/>
    </row>
    <row r="295" spans="1:6" s="57" customFormat="1" ht="12.75" customHeight="1">
      <c r="A295" s="181">
        <v>13</v>
      </c>
      <c r="B295" s="337" t="s">
        <v>736</v>
      </c>
      <c r="C295" s="181">
        <v>2017</v>
      </c>
      <c r="D295" s="166">
        <v>5549</v>
      </c>
      <c r="E295" s="64"/>
      <c r="F295" s="35"/>
    </row>
    <row r="296" spans="1:6" s="57" customFormat="1" ht="12.75" customHeight="1">
      <c r="A296" s="181">
        <v>14</v>
      </c>
      <c r="B296" s="431"/>
      <c r="C296" s="181"/>
      <c r="D296" s="166"/>
      <c r="E296" s="64"/>
      <c r="F296" s="35"/>
    </row>
    <row r="297" spans="1:6" s="57" customFormat="1" ht="12.75" customHeight="1">
      <c r="A297" s="181">
        <v>15</v>
      </c>
      <c r="B297" s="337"/>
      <c r="C297" s="181"/>
      <c r="D297" s="166"/>
      <c r="E297" s="64"/>
      <c r="F297" s="35"/>
    </row>
    <row r="298" spans="1:6" s="57" customFormat="1" ht="12.75" customHeight="1">
      <c r="A298" s="181">
        <v>16</v>
      </c>
      <c r="B298" s="337"/>
      <c r="C298" s="181"/>
      <c r="D298" s="166"/>
      <c r="E298" s="64"/>
      <c r="F298" s="35"/>
    </row>
    <row r="299" spans="1:6" s="57" customFormat="1" ht="12.75" customHeight="1">
      <c r="A299" s="181"/>
      <c r="B299" s="337"/>
      <c r="C299" s="181"/>
      <c r="D299" s="166"/>
      <c r="E299" s="64"/>
      <c r="F299" s="35"/>
    </row>
    <row r="300" spans="1:6" s="57" customFormat="1" ht="12.75" customHeight="1">
      <c r="A300" s="428"/>
      <c r="B300" s="429"/>
      <c r="C300" s="430"/>
      <c r="D300" s="166">
        <f>SUM(D283:D299)</f>
        <v>74313.71</v>
      </c>
      <c r="E300" s="64"/>
      <c r="F300" s="35"/>
    </row>
    <row r="301" spans="1:6" s="57" customFormat="1" ht="12.75" customHeight="1">
      <c r="A301" s="628" t="s">
        <v>703</v>
      </c>
      <c r="B301" s="629"/>
      <c r="C301" s="629"/>
      <c r="D301" s="630"/>
      <c r="E301" s="64"/>
      <c r="F301" s="35"/>
    </row>
    <row r="302" spans="1:6" s="57" customFormat="1" ht="24.75" customHeight="1">
      <c r="A302" s="195" t="s">
        <v>49</v>
      </c>
      <c r="B302" s="195" t="s">
        <v>90</v>
      </c>
      <c r="C302" s="195" t="s">
        <v>91</v>
      </c>
      <c r="D302" s="432" t="s">
        <v>92</v>
      </c>
      <c r="E302" s="64"/>
      <c r="F302" s="35"/>
    </row>
    <row r="303" spans="1:6" s="57" customFormat="1" ht="21.75" customHeight="1">
      <c r="A303" s="181"/>
      <c r="B303" s="354"/>
      <c r="C303" s="353"/>
      <c r="D303" s="355"/>
      <c r="E303" s="64"/>
      <c r="F303" s="35"/>
    </row>
    <row r="304" spans="1:6" s="57" customFormat="1" ht="12.75" customHeight="1">
      <c r="A304" s="181"/>
      <c r="B304" s="354"/>
      <c r="C304" s="353"/>
      <c r="D304" s="355"/>
      <c r="E304" s="64"/>
      <c r="F304" s="35"/>
    </row>
    <row r="305" spans="1:6" s="57" customFormat="1" ht="12.75" customHeight="1">
      <c r="A305" s="428"/>
      <c r="B305" s="429"/>
      <c r="C305" s="430"/>
      <c r="D305" s="30">
        <v>0</v>
      </c>
      <c r="E305" s="64"/>
      <c r="F305" s="35"/>
    </row>
    <row r="306" spans="1:6" s="57" customFormat="1" ht="12.75" customHeight="1">
      <c r="A306" s="414"/>
      <c r="B306" s="423"/>
      <c r="C306" s="413"/>
      <c r="D306" s="422"/>
      <c r="E306" s="64"/>
      <c r="F306" s="35"/>
    </row>
    <row r="307" spans="1:6" s="57" customFormat="1" ht="12.75" customHeight="1">
      <c r="A307" s="414"/>
      <c r="B307" s="423"/>
      <c r="C307" s="413"/>
      <c r="D307" s="422"/>
      <c r="E307" s="64"/>
      <c r="F307" s="35"/>
    </row>
    <row r="308" spans="1:6" s="57" customFormat="1" ht="12.75" customHeight="1">
      <c r="A308" s="414"/>
      <c r="B308" s="423"/>
      <c r="C308" s="413"/>
      <c r="D308" s="422"/>
      <c r="E308" s="64"/>
      <c r="F308" s="35"/>
    </row>
    <row r="309" spans="1:6" s="57" customFormat="1" ht="16.5" customHeight="1">
      <c r="A309" s="643" t="s">
        <v>134</v>
      </c>
      <c r="B309" s="644"/>
      <c r="C309" s="644"/>
      <c r="D309" s="645"/>
      <c r="E309" s="64"/>
      <c r="F309" s="35"/>
    </row>
    <row r="310" spans="1:6" s="57" customFormat="1" ht="12.75" customHeight="1">
      <c r="A310" s="624" t="s">
        <v>704</v>
      </c>
      <c r="B310" s="625"/>
      <c r="C310" s="625"/>
      <c r="D310" s="626"/>
      <c r="E310" s="64"/>
      <c r="F310" s="35"/>
    </row>
    <row r="311" spans="1:6" s="57" customFormat="1" ht="38.25">
      <c r="A311" s="26" t="s">
        <v>49</v>
      </c>
      <c r="B311" s="26" t="s">
        <v>90</v>
      </c>
      <c r="C311" s="26" t="s">
        <v>91</v>
      </c>
      <c r="D311" s="27" t="s">
        <v>92</v>
      </c>
      <c r="E311" s="64"/>
      <c r="F311" s="35"/>
    </row>
    <row r="312" spans="1:6" s="57" customFormat="1" ht="15" customHeight="1">
      <c r="A312" s="180">
        <v>1</v>
      </c>
      <c r="B312" s="55" t="s">
        <v>311</v>
      </c>
      <c r="C312" s="54">
        <v>2013</v>
      </c>
      <c r="D312" s="56">
        <v>1779</v>
      </c>
      <c r="E312" s="64"/>
      <c r="F312" s="35"/>
    </row>
    <row r="313" spans="1:6" s="57" customFormat="1" ht="12.75">
      <c r="A313" s="180">
        <v>2</v>
      </c>
      <c r="B313" s="55" t="s">
        <v>312</v>
      </c>
      <c r="C313" s="54">
        <v>2013</v>
      </c>
      <c r="D313" s="56">
        <v>18070</v>
      </c>
      <c r="E313" s="64"/>
      <c r="F313" s="35"/>
    </row>
    <row r="314" spans="1:6" s="57" customFormat="1" ht="12.75">
      <c r="A314" s="180">
        <v>3</v>
      </c>
      <c r="B314" s="55" t="s">
        <v>312</v>
      </c>
      <c r="C314" s="54">
        <v>2013</v>
      </c>
      <c r="D314" s="56">
        <v>1660</v>
      </c>
      <c r="E314" s="64"/>
      <c r="F314" s="35"/>
    </row>
    <row r="315" spans="1:6" s="57" customFormat="1" ht="12.75">
      <c r="A315" s="180">
        <v>4</v>
      </c>
      <c r="B315" s="55" t="s">
        <v>313</v>
      </c>
      <c r="C315" s="54">
        <v>2013</v>
      </c>
      <c r="D315" s="56">
        <v>4480</v>
      </c>
      <c r="E315" s="64"/>
      <c r="F315" s="35"/>
    </row>
    <row r="316" spans="1:6" ht="12.75">
      <c r="A316" s="180">
        <v>5</v>
      </c>
      <c r="B316" s="55" t="s">
        <v>314</v>
      </c>
      <c r="C316" s="54">
        <v>2013</v>
      </c>
      <c r="D316" s="56">
        <v>1596</v>
      </c>
      <c r="E316" s="35"/>
      <c r="F316" s="35"/>
    </row>
    <row r="317" spans="1:6" ht="12.75" customHeight="1">
      <c r="A317" s="180">
        <v>6</v>
      </c>
      <c r="B317" s="55" t="s">
        <v>315</v>
      </c>
      <c r="C317" s="54">
        <v>2013</v>
      </c>
      <c r="D317" s="56">
        <v>1995</v>
      </c>
      <c r="E317" s="35"/>
      <c r="F317" s="35"/>
    </row>
    <row r="318" spans="1:6" ht="12.75" customHeight="1">
      <c r="A318" s="180">
        <v>7</v>
      </c>
      <c r="B318" s="55" t="s">
        <v>316</v>
      </c>
      <c r="C318" s="54">
        <v>2013</v>
      </c>
      <c r="D318" s="56">
        <v>2128</v>
      </c>
      <c r="E318" s="35"/>
      <c r="F318" s="35"/>
    </row>
    <row r="319" spans="1:6" ht="12.75">
      <c r="A319" s="180">
        <v>8</v>
      </c>
      <c r="B319" s="55" t="s">
        <v>317</v>
      </c>
      <c r="C319" s="54">
        <v>2013</v>
      </c>
      <c r="D319" s="56">
        <v>2470</v>
      </c>
      <c r="E319" s="35"/>
      <c r="F319" s="35"/>
    </row>
    <row r="320" spans="1:6" ht="12.75">
      <c r="A320" s="180">
        <v>9</v>
      </c>
      <c r="B320" s="55" t="s">
        <v>318</v>
      </c>
      <c r="C320" s="54">
        <v>2013</v>
      </c>
      <c r="D320" s="56">
        <v>1235</v>
      </c>
      <c r="E320" s="35"/>
      <c r="F320" s="35"/>
    </row>
    <row r="321" spans="1:6" ht="12.75">
      <c r="A321" s="180">
        <v>10</v>
      </c>
      <c r="B321" s="55" t="s">
        <v>319</v>
      </c>
      <c r="C321" s="54">
        <v>2013</v>
      </c>
      <c r="D321" s="56">
        <v>665</v>
      </c>
      <c r="E321" s="35"/>
      <c r="F321" s="35"/>
    </row>
    <row r="322" spans="1:6" ht="12.75" customHeight="1">
      <c r="A322" s="180">
        <v>11</v>
      </c>
      <c r="B322" s="55" t="s">
        <v>320</v>
      </c>
      <c r="C322" s="54">
        <v>2013</v>
      </c>
      <c r="D322" s="56">
        <v>39759.67</v>
      </c>
      <c r="E322" s="35"/>
      <c r="F322" s="35"/>
    </row>
    <row r="323" spans="1:6" ht="12.75" customHeight="1">
      <c r="A323" s="180">
        <v>12</v>
      </c>
      <c r="B323" s="55" t="s">
        <v>310</v>
      </c>
      <c r="C323" s="54">
        <v>2014</v>
      </c>
      <c r="D323" s="56">
        <v>1960</v>
      </c>
      <c r="E323" s="35"/>
      <c r="F323" s="35"/>
    </row>
    <row r="324" spans="1:6" ht="12.75">
      <c r="A324" s="180">
        <v>13</v>
      </c>
      <c r="B324" s="55" t="s">
        <v>312</v>
      </c>
      <c r="C324" s="54">
        <v>2014</v>
      </c>
      <c r="D324" s="56">
        <v>4170</v>
      </c>
      <c r="E324" s="35"/>
      <c r="F324" s="35"/>
    </row>
    <row r="325" spans="1:6" ht="12.75">
      <c r="A325" s="180">
        <v>14</v>
      </c>
      <c r="B325" s="55" t="s">
        <v>310</v>
      </c>
      <c r="C325" s="54">
        <v>2014</v>
      </c>
      <c r="D325" s="56">
        <v>560</v>
      </c>
      <c r="E325" s="35"/>
      <c r="F325" s="35"/>
    </row>
    <row r="326" spans="1:6" ht="12.75">
      <c r="A326" s="180">
        <v>15</v>
      </c>
      <c r="B326" s="55" t="s">
        <v>312</v>
      </c>
      <c r="C326" s="54">
        <v>2014</v>
      </c>
      <c r="D326" s="56">
        <v>20730</v>
      </c>
      <c r="E326" s="35"/>
      <c r="F326" s="35"/>
    </row>
    <row r="327" spans="1:6" ht="12.75">
      <c r="A327" s="180">
        <v>16</v>
      </c>
      <c r="B327" s="55" t="s">
        <v>321</v>
      </c>
      <c r="C327" s="54">
        <v>2014</v>
      </c>
      <c r="D327" s="56">
        <v>4000</v>
      </c>
      <c r="E327" s="35"/>
      <c r="F327" s="35"/>
    </row>
    <row r="328" spans="1:6" ht="12.75">
      <c r="A328" s="180">
        <v>17</v>
      </c>
      <c r="B328" s="55" t="s">
        <v>322</v>
      </c>
      <c r="C328" s="54">
        <v>2014</v>
      </c>
      <c r="D328" s="350">
        <v>842</v>
      </c>
      <c r="E328" s="35"/>
      <c r="F328" s="35"/>
    </row>
    <row r="329" spans="1:6" ht="12.75">
      <c r="A329" s="180">
        <v>18</v>
      </c>
      <c r="B329" s="55" t="s">
        <v>323</v>
      </c>
      <c r="C329" s="54">
        <v>2014</v>
      </c>
      <c r="D329" s="56">
        <v>842</v>
      </c>
      <c r="E329" s="35"/>
      <c r="F329" s="35"/>
    </row>
    <row r="330" spans="1:6" ht="12.75">
      <c r="A330" s="180">
        <v>19</v>
      </c>
      <c r="B330" s="55" t="s">
        <v>323</v>
      </c>
      <c r="C330" s="54">
        <v>2014</v>
      </c>
      <c r="D330" s="56">
        <v>298</v>
      </c>
      <c r="E330" s="35"/>
      <c r="F330" s="35"/>
    </row>
    <row r="331" spans="1:6" ht="12.75">
      <c r="A331" s="180">
        <v>20</v>
      </c>
      <c r="B331" s="55" t="s">
        <v>323</v>
      </c>
      <c r="C331" s="54">
        <v>2014</v>
      </c>
      <c r="D331" s="56">
        <v>278</v>
      </c>
      <c r="E331" s="35"/>
      <c r="F331" s="35"/>
    </row>
    <row r="332" spans="1:6" ht="12.75">
      <c r="A332" s="180">
        <v>21</v>
      </c>
      <c r="B332" s="55" t="s">
        <v>324</v>
      </c>
      <c r="C332" s="54">
        <v>2013</v>
      </c>
      <c r="D332" s="56">
        <v>2352.01</v>
      </c>
      <c r="E332" s="35"/>
      <c r="F332" s="35"/>
    </row>
    <row r="333" spans="1:6" ht="12.75">
      <c r="A333" s="180">
        <v>22</v>
      </c>
      <c r="B333" s="55" t="s">
        <v>325</v>
      </c>
      <c r="C333" s="54">
        <v>2013</v>
      </c>
      <c r="D333" s="56">
        <v>2349.3</v>
      </c>
      <c r="E333" s="35"/>
      <c r="F333" s="35"/>
    </row>
    <row r="334" spans="1:6" ht="12.75">
      <c r="A334" s="180">
        <v>23</v>
      </c>
      <c r="B334" s="55" t="s">
        <v>326</v>
      </c>
      <c r="C334" s="54">
        <v>2014</v>
      </c>
      <c r="D334" s="56">
        <v>5800</v>
      </c>
      <c r="E334" s="35"/>
      <c r="F334" s="35"/>
    </row>
    <row r="335" spans="1:6" ht="12.75">
      <c r="A335" s="180">
        <v>24</v>
      </c>
      <c r="B335" s="55" t="s">
        <v>326</v>
      </c>
      <c r="C335" s="54">
        <v>2014</v>
      </c>
      <c r="D335" s="56">
        <v>1798</v>
      </c>
      <c r="E335" s="35"/>
      <c r="F335" s="35"/>
    </row>
    <row r="336" spans="1:6" ht="12.75">
      <c r="A336" s="180">
        <v>25</v>
      </c>
      <c r="B336" s="55" t="s">
        <v>327</v>
      </c>
      <c r="C336" s="54">
        <v>2014</v>
      </c>
      <c r="D336" s="56">
        <v>3465</v>
      </c>
      <c r="E336" s="35"/>
      <c r="F336" s="35"/>
    </row>
    <row r="337" spans="1:6" ht="12.75">
      <c r="A337" s="180">
        <v>26</v>
      </c>
      <c r="B337" s="55" t="s">
        <v>328</v>
      </c>
      <c r="C337" s="54">
        <v>2015</v>
      </c>
      <c r="D337" s="56">
        <v>4240</v>
      </c>
      <c r="E337" s="35"/>
      <c r="F337" s="35"/>
    </row>
    <row r="338" spans="1:6" ht="12.75">
      <c r="A338" s="180">
        <v>27</v>
      </c>
      <c r="B338" s="55" t="s">
        <v>312</v>
      </c>
      <c r="C338" s="54">
        <v>2015</v>
      </c>
      <c r="D338" s="56">
        <v>1969</v>
      </c>
      <c r="E338" s="35"/>
      <c r="F338" s="35"/>
    </row>
    <row r="339" spans="1:6" ht="12.75">
      <c r="A339" s="180">
        <v>28</v>
      </c>
      <c r="B339" s="55" t="s">
        <v>322</v>
      </c>
      <c r="C339" s="54">
        <v>2014</v>
      </c>
      <c r="D339" s="56">
        <v>686</v>
      </c>
      <c r="E339" s="35"/>
      <c r="F339" s="35"/>
    </row>
    <row r="340" spans="1:6" ht="12.75">
      <c r="A340" s="180">
        <v>29</v>
      </c>
      <c r="B340" s="55" t="s">
        <v>329</v>
      </c>
      <c r="C340" s="54">
        <v>2015</v>
      </c>
      <c r="D340" s="56">
        <v>1147.18</v>
      </c>
      <c r="E340" s="35"/>
      <c r="F340" s="35"/>
    </row>
    <row r="341" spans="1:6" ht="12.75">
      <c r="A341" s="180">
        <v>30</v>
      </c>
      <c r="B341" s="55" t="s">
        <v>330</v>
      </c>
      <c r="C341" s="54">
        <v>2015</v>
      </c>
      <c r="D341" s="56">
        <v>1536</v>
      </c>
      <c r="E341" s="35"/>
      <c r="F341" s="35"/>
    </row>
    <row r="342" spans="1:6" ht="12.75" customHeight="1">
      <c r="A342" s="180">
        <v>31</v>
      </c>
      <c r="B342" s="55" t="s">
        <v>311</v>
      </c>
      <c r="C342" s="54">
        <v>2015</v>
      </c>
      <c r="D342" s="56">
        <v>3125</v>
      </c>
      <c r="E342" s="35"/>
      <c r="F342" s="35"/>
    </row>
    <row r="343" spans="1:6" ht="12.75">
      <c r="A343" s="180">
        <v>32</v>
      </c>
      <c r="B343" s="55" t="s">
        <v>638</v>
      </c>
      <c r="C343" s="54">
        <v>2015</v>
      </c>
      <c r="D343" s="56">
        <v>510</v>
      </c>
      <c r="E343" s="35"/>
      <c r="F343" s="35"/>
    </row>
    <row r="344" spans="1:6" ht="12.75">
      <c r="A344" s="180">
        <v>33</v>
      </c>
      <c r="B344" s="55" t="s">
        <v>312</v>
      </c>
      <c r="C344" s="54">
        <v>2015</v>
      </c>
      <c r="D344" s="56">
        <v>39000</v>
      </c>
      <c r="E344" s="35"/>
      <c r="F344" s="35"/>
    </row>
    <row r="345" spans="1:6" ht="12.75">
      <c r="A345" s="180">
        <v>34</v>
      </c>
      <c r="B345" s="55" t="s">
        <v>312</v>
      </c>
      <c r="C345" s="54">
        <v>2015</v>
      </c>
      <c r="D345" s="56">
        <v>3100</v>
      </c>
      <c r="E345" s="35"/>
      <c r="F345" s="35"/>
    </row>
    <row r="346" spans="1:6" ht="12.75">
      <c r="A346" s="180">
        <v>35</v>
      </c>
      <c r="B346" s="55" t="s">
        <v>310</v>
      </c>
      <c r="C346" s="54">
        <v>2015</v>
      </c>
      <c r="D346" s="56">
        <v>6880</v>
      </c>
      <c r="E346" s="35"/>
      <c r="F346" s="35"/>
    </row>
    <row r="347" spans="1:6" ht="12.75">
      <c r="A347" s="180">
        <v>36</v>
      </c>
      <c r="B347" s="55" t="s">
        <v>639</v>
      </c>
      <c r="C347" s="54">
        <v>2016</v>
      </c>
      <c r="D347" s="56">
        <v>2200</v>
      </c>
      <c r="E347" s="35"/>
      <c r="F347" s="35"/>
    </row>
    <row r="348" spans="1:6" ht="12.75" customHeight="1">
      <c r="A348" s="180">
        <v>37</v>
      </c>
      <c r="B348" s="55" t="s">
        <v>312</v>
      </c>
      <c r="C348" s="54">
        <v>2016</v>
      </c>
      <c r="D348" s="56">
        <v>11400</v>
      </c>
      <c r="E348" s="35"/>
      <c r="F348" s="35"/>
    </row>
    <row r="349" spans="1:6" ht="12.75">
      <c r="A349" s="180">
        <v>38</v>
      </c>
      <c r="B349" s="55" t="s">
        <v>640</v>
      </c>
      <c r="C349" s="54">
        <v>2016</v>
      </c>
      <c r="D349" s="56">
        <v>1400</v>
      </c>
      <c r="E349" s="35"/>
      <c r="F349" s="35"/>
    </row>
    <row r="350" spans="1:6" ht="12.75">
      <c r="A350" s="180">
        <v>39</v>
      </c>
      <c r="B350" s="55" t="s">
        <v>740</v>
      </c>
      <c r="C350" s="54">
        <v>2017</v>
      </c>
      <c r="D350" s="56">
        <v>5632</v>
      </c>
      <c r="E350" s="35"/>
      <c r="F350" s="35"/>
    </row>
    <row r="351" spans="1:6" ht="12.75" customHeight="1">
      <c r="A351" s="180">
        <v>40</v>
      </c>
      <c r="B351" s="55" t="s">
        <v>741</v>
      </c>
      <c r="C351" s="54">
        <v>2018</v>
      </c>
      <c r="D351" s="56">
        <v>3498</v>
      </c>
      <c r="E351" s="35"/>
      <c r="F351" s="35"/>
    </row>
    <row r="352" spans="1:6" ht="12.75">
      <c r="A352" s="180">
        <v>41</v>
      </c>
      <c r="B352" s="55" t="s">
        <v>742</v>
      </c>
      <c r="C352" s="54">
        <v>2018</v>
      </c>
      <c r="D352" s="56">
        <v>1577</v>
      </c>
      <c r="E352" s="35"/>
      <c r="F352" s="35"/>
    </row>
    <row r="353" spans="1:6" ht="12.75">
      <c r="A353" s="180">
        <v>42</v>
      </c>
      <c r="B353" s="55" t="s">
        <v>326</v>
      </c>
      <c r="C353" s="54">
        <v>2018</v>
      </c>
      <c r="D353" s="56">
        <v>1857</v>
      </c>
      <c r="E353" s="35"/>
      <c r="F353" s="35"/>
    </row>
    <row r="354" spans="1:6" ht="12.75">
      <c r="A354" s="179"/>
      <c r="B354" s="29"/>
      <c r="C354" s="84"/>
      <c r="D354" s="30">
        <f>SUM(D312:D353)</f>
        <v>215039.15999999997</v>
      </c>
      <c r="E354" s="35"/>
      <c r="F354" s="35"/>
    </row>
    <row r="355" spans="1:6" ht="12.75" customHeight="1">
      <c r="A355" s="624" t="s">
        <v>743</v>
      </c>
      <c r="B355" s="625"/>
      <c r="C355" s="625"/>
      <c r="D355" s="626"/>
      <c r="E355" s="35"/>
      <c r="F355" s="35"/>
    </row>
    <row r="356" spans="1:6" ht="38.25">
      <c r="A356" s="26" t="s">
        <v>49</v>
      </c>
      <c r="B356" s="26" t="s">
        <v>90</v>
      </c>
      <c r="C356" s="26" t="s">
        <v>91</v>
      </c>
      <c r="D356" s="27" t="s">
        <v>92</v>
      </c>
      <c r="E356" s="35"/>
      <c r="F356" s="35"/>
    </row>
    <row r="357" spans="1:6" ht="12.75">
      <c r="A357" s="178">
        <v>2</v>
      </c>
      <c r="B357" s="183" t="s">
        <v>333</v>
      </c>
      <c r="C357" s="181">
        <v>2013</v>
      </c>
      <c r="D357" s="338">
        <v>2565</v>
      </c>
      <c r="E357" s="35"/>
      <c r="F357" s="35"/>
    </row>
    <row r="358" spans="1:6" ht="12.75">
      <c r="A358" s="178">
        <v>3</v>
      </c>
      <c r="B358" s="183" t="s">
        <v>334</v>
      </c>
      <c r="C358" s="181">
        <v>2013</v>
      </c>
      <c r="D358" s="338">
        <v>1698</v>
      </c>
      <c r="E358" s="35"/>
      <c r="F358" s="35"/>
    </row>
    <row r="359" spans="1:6" ht="12.75">
      <c r="A359" s="178">
        <v>4</v>
      </c>
      <c r="B359" s="183" t="s">
        <v>331</v>
      </c>
      <c r="C359" s="181">
        <v>2013</v>
      </c>
      <c r="D359" s="338">
        <v>2115.6</v>
      </c>
      <c r="E359" s="35"/>
      <c r="F359" s="35"/>
    </row>
    <row r="360" spans="1:6" ht="12.75">
      <c r="A360" s="178">
        <v>5</v>
      </c>
      <c r="B360" s="183" t="s">
        <v>335</v>
      </c>
      <c r="C360" s="181">
        <v>2014</v>
      </c>
      <c r="D360" s="338">
        <v>7419.09</v>
      </c>
      <c r="E360" s="35"/>
      <c r="F360" s="35"/>
    </row>
    <row r="361" spans="1:6" ht="12.75">
      <c r="A361" s="178">
        <v>6</v>
      </c>
      <c r="B361" s="183" t="s">
        <v>336</v>
      </c>
      <c r="C361" s="181">
        <v>2014</v>
      </c>
      <c r="D361" s="338">
        <v>7358.46</v>
      </c>
      <c r="E361" s="35"/>
      <c r="F361" s="35"/>
    </row>
    <row r="362" spans="1:6" ht="12.75">
      <c r="A362" s="178">
        <v>7</v>
      </c>
      <c r="B362" s="55" t="s">
        <v>337</v>
      </c>
      <c r="C362" s="54">
        <v>2013</v>
      </c>
      <c r="D362" s="56">
        <v>3698</v>
      </c>
      <c r="E362" s="35"/>
      <c r="F362" s="35"/>
    </row>
    <row r="363" spans="1:6" ht="12.75">
      <c r="A363" s="178">
        <v>8</v>
      </c>
      <c r="B363" s="55" t="s">
        <v>334</v>
      </c>
      <c r="C363" s="54">
        <v>2014</v>
      </c>
      <c r="D363" s="56">
        <v>1798</v>
      </c>
      <c r="E363" s="35"/>
      <c r="F363" s="35"/>
    </row>
    <row r="364" spans="1:6" ht="12.75">
      <c r="A364" s="178">
        <v>9</v>
      </c>
      <c r="B364" s="55" t="s">
        <v>338</v>
      </c>
      <c r="C364" s="54">
        <v>2015</v>
      </c>
      <c r="D364" s="56">
        <v>20664</v>
      </c>
      <c r="E364" s="35"/>
      <c r="F364" s="35"/>
    </row>
    <row r="365" spans="1:6" ht="12.75">
      <c r="A365" s="178">
        <v>10</v>
      </c>
      <c r="B365" s="55" t="s">
        <v>331</v>
      </c>
      <c r="C365" s="54">
        <v>2014</v>
      </c>
      <c r="D365" s="56">
        <v>1617</v>
      </c>
      <c r="E365" s="35"/>
      <c r="F365" s="35"/>
    </row>
    <row r="366" spans="1:6" ht="12.75">
      <c r="A366" s="178">
        <v>11</v>
      </c>
      <c r="B366" s="55" t="s">
        <v>641</v>
      </c>
      <c r="C366" s="54">
        <v>2016</v>
      </c>
      <c r="D366" s="56">
        <v>1746.6</v>
      </c>
      <c r="E366" s="35"/>
      <c r="F366" s="35"/>
    </row>
    <row r="367" spans="1:6" ht="12.75">
      <c r="A367" s="178">
        <v>12</v>
      </c>
      <c r="B367" s="55" t="s">
        <v>642</v>
      </c>
      <c r="C367" s="54">
        <v>2016</v>
      </c>
      <c r="D367" s="56">
        <v>1906.5</v>
      </c>
      <c r="E367" s="35"/>
      <c r="F367" s="35"/>
    </row>
    <row r="368" spans="1:6" ht="12.75">
      <c r="A368" s="178">
        <v>13</v>
      </c>
      <c r="B368" s="55" t="s">
        <v>643</v>
      </c>
      <c r="C368" s="54">
        <v>2016</v>
      </c>
      <c r="D368" s="56">
        <v>1649</v>
      </c>
      <c r="E368" s="35"/>
      <c r="F368" s="35"/>
    </row>
    <row r="369" spans="1:6" ht="12.75">
      <c r="A369" s="178">
        <v>14</v>
      </c>
      <c r="B369" s="55" t="s">
        <v>744</v>
      </c>
      <c r="C369" s="54">
        <v>2017</v>
      </c>
      <c r="D369" s="56">
        <v>6260</v>
      </c>
      <c r="E369" s="35"/>
      <c r="F369" s="35"/>
    </row>
    <row r="370" spans="1:6" ht="12.75">
      <c r="A370" s="179"/>
      <c r="B370" s="29"/>
      <c r="C370" s="84"/>
      <c r="D370" s="30">
        <f>SUM(D357:D369)</f>
        <v>60495.25</v>
      </c>
      <c r="E370" s="35"/>
      <c r="F370" s="35"/>
    </row>
    <row r="371" spans="1:6" ht="12.75">
      <c r="A371" s="623" t="s">
        <v>703</v>
      </c>
      <c r="B371" s="623"/>
      <c r="C371" s="623"/>
      <c r="D371" s="623"/>
      <c r="E371" s="35"/>
      <c r="F371" s="35"/>
    </row>
    <row r="372" spans="1:6" ht="38.25">
      <c r="A372" s="26" t="s">
        <v>49</v>
      </c>
      <c r="B372" s="26" t="s">
        <v>90</v>
      </c>
      <c r="C372" s="26" t="s">
        <v>91</v>
      </c>
      <c r="D372" s="27" t="s">
        <v>92</v>
      </c>
      <c r="E372" s="35"/>
      <c r="F372" s="35"/>
    </row>
    <row r="373" spans="1:6" ht="12.75">
      <c r="A373" s="54"/>
      <c r="B373" s="175"/>
      <c r="C373" s="174"/>
      <c r="D373" s="284"/>
      <c r="E373" s="35"/>
      <c r="F373" s="35"/>
    </row>
    <row r="374" spans="1:6" ht="12.75">
      <c r="A374" s="54"/>
      <c r="B374" s="175"/>
      <c r="C374" s="174"/>
      <c r="D374" s="284"/>
      <c r="E374" s="35"/>
      <c r="F374" s="35"/>
    </row>
    <row r="375" spans="1:6" ht="12.75">
      <c r="A375" s="179"/>
      <c r="B375" s="29"/>
      <c r="C375" s="84"/>
      <c r="D375" s="30">
        <f>SUM(D373:D374)</f>
        <v>0</v>
      </c>
      <c r="E375" s="35"/>
      <c r="F375" s="35"/>
    </row>
    <row r="376" spans="1:6" ht="12.75">
      <c r="A376" s="678" t="s">
        <v>135</v>
      </c>
      <c r="B376" s="679"/>
      <c r="C376" s="679"/>
      <c r="D376" s="680"/>
      <c r="E376" s="35"/>
      <c r="F376" s="35"/>
    </row>
    <row r="377" spans="1:6" ht="12.75">
      <c r="A377" s="642" t="s">
        <v>704</v>
      </c>
      <c r="B377" s="642"/>
      <c r="C377" s="642"/>
      <c r="D377" s="642"/>
      <c r="E377" s="35"/>
      <c r="F377" s="35"/>
    </row>
    <row r="378" spans="1:6" ht="38.25">
      <c r="A378" s="195" t="s">
        <v>49</v>
      </c>
      <c r="B378" s="195" t="s">
        <v>90</v>
      </c>
      <c r="C378" s="195" t="s">
        <v>91</v>
      </c>
      <c r="D378" s="196" t="s">
        <v>92</v>
      </c>
      <c r="E378" s="35"/>
      <c r="F378" s="35"/>
    </row>
    <row r="379" spans="1:6" ht="12.75">
      <c r="A379" s="180">
        <v>1</v>
      </c>
      <c r="B379" s="451" t="s">
        <v>370</v>
      </c>
      <c r="C379" s="193" t="s">
        <v>371</v>
      </c>
      <c r="D379" s="56">
        <v>1160</v>
      </c>
      <c r="E379" s="35"/>
      <c r="F379" s="35"/>
    </row>
    <row r="380" spans="1:6" ht="12.75">
      <c r="A380" s="180">
        <v>2</v>
      </c>
      <c r="B380" s="451" t="s">
        <v>372</v>
      </c>
      <c r="C380" s="193" t="s">
        <v>371</v>
      </c>
      <c r="D380" s="56">
        <v>1160</v>
      </c>
      <c r="E380" s="35"/>
      <c r="F380" s="35"/>
    </row>
    <row r="381" spans="1:6" ht="12.75">
      <c r="A381" s="180">
        <v>3</v>
      </c>
      <c r="B381" s="451" t="s">
        <v>373</v>
      </c>
      <c r="C381" s="193" t="s">
        <v>371</v>
      </c>
      <c r="D381" s="56">
        <v>1049.98</v>
      </c>
      <c r="E381" s="35"/>
      <c r="F381" s="35"/>
    </row>
    <row r="382" spans="1:6" ht="12.75">
      <c r="A382" s="180">
        <v>4</v>
      </c>
      <c r="B382" s="451" t="s">
        <v>374</v>
      </c>
      <c r="C382" s="193" t="s">
        <v>375</v>
      </c>
      <c r="D382" s="56">
        <v>2680</v>
      </c>
      <c r="E382" s="35"/>
      <c r="F382" s="35"/>
    </row>
    <row r="383" spans="1:6" ht="12.75">
      <c r="A383" s="180">
        <v>5</v>
      </c>
      <c r="B383" s="451" t="s">
        <v>644</v>
      </c>
      <c r="C383" s="193" t="s">
        <v>645</v>
      </c>
      <c r="D383" s="56">
        <v>2500</v>
      </c>
      <c r="E383" s="35"/>
      <c r="F383" s="35"/>
    </row>
    <row r="384" spans="1:6" ht="12.75">
      <c r="A384" s="180">
        <v>6</v>
      </c>
      <c r="B384" s="451" t="s">
        <v>644</v>
      </c>
      <c r="C384" s="193" t="s">
        <v>645</v>
      </c>
      <c r="D384" s="56">
        <v>2500</v>
      </c>
      <c r="E384" s="35"/>
      <c r="F384" s="35"/>
    </row>
    <row r="385" spans="1:6" ht="12.75">
      <c r="A385" s="180">
        <v>7</v>
      </c>
      <c r="B385" s="451" t="s">
        <v>646</v>
      </c>
      <c r="C385" s="178">
        <v>2016</v>
      </c>
      <c r="D385" s="56">
        <v>2500</v>
      </c>
      <c r="E385" s="35"/>
      <c r="F385" s="35"/>
    </row>
    <row r="386" spans="1:6" ht="12.75">
      <c r="A386" s="180">
        <v>8</v>
      </c>
      <c r="B386" s="185" t="s">
        <v>647</v>
      </c>
      <c r="C386" s="178">
        <v>2016</v>
      </c>
      <c r="D386" s="56">
        <v>999</v>
      </c>
      <c r="E386" s="35"/>
      <c r="F386" s="35"/>
    </row>
    <row r="387" spans="1:6" ht="12.75">
      <c r="A387" s="180">
        <v>9</v>
      </c>
      <c r="B387" s="185" t="s">
        <v>747</v>
      </c>
      <c r="C387" s="178">
        <v>2015</v>
      </c>
      <c r="D387" s="56">
        <v>699</v>
      </c>
      <c r="E387" s="35"/>
      <c r="F387" s="35"/>
    </row>
    <row r="388" spans="1:6" ht="12.75">
      <c r="A388" s="180">
        <v>10</v>
      </c>
      <c r="B388" s="185" t="s">
        <v>747</v>
      </c>
      <c r="C388" s="178">
        <v>2015</v>
      </c>
      <c r="D388" s="56">
        <v>599</v>
      </c>
      <c r="E388" s="35"/>
      <c r="F388" s="35"/>
    </row>
    <row r="389" spans="1:6" ht="12.75">
      <c r="A389" s="180">
        <v>11</v>
      </c>
      <c r="B389" s="185" t="s">
        <v>748</v>
      </c>
      <c r="C389" s="178">
        <v>2017</v>
      </c>
      <c r="D389" s="56">
        <v>1899</v>
      </c>
      <c r="E389" s="35"/>
      <c r="F389" s="35"/>
    </row>
    <row r="390" spans="1:6" ht="12.75">
      <c r="A390" s="180">
        <v>12</v>
      </c>
      <c r="B390" s="185" t="s">
        <v>748</v>
      </c>
      <c r="C390" s="178">
        <v>2017</v>
      </c>
      <c r="D390" s="56">
        <v>1899</v>
      </c>
      <c r="E390" s="35"/>
      <c r="F390" s="35"/>
    </row>
    <row r="391" spans="1:6" ht="12.75">
      <c r="A391" s="180">
        <v>13</v>
      </c>
      <c r="B391" s="185" t="s">
        <v>749</v>
      </c>
      <c r="C391" s="178">
        <v>2017</v>
      </c>
      <c r="D391" s="56">
        <v>2999.99</v>
      </c>
      <c r="E391" s="35"/>
      <c r="F391" s="35"/>
    </row>
    <row r="392" spans="1:6" ht="12.75">
      <c r="A392" s="199"/>
      <c r="B392" s="200"/>
      <c r="C392" s="201"/>
      <c r="D392" s="282"/>
      <c r="E392" s="35"/>
      <c r="F392" s="35"/>
    </row>
    <row r="393" spans="1:6" ht="12.75" customHeight="1">
      <c r="A393" s="28"/>
      <c r="B393" s="29"/>
      <c r="C393" s="25"/>
      <c r="D393" s="283">
        <f>SUM(D379:D392)</f>
        <v>22644.97</v>
      </c>
      <c r="E393" s="35"/>
      <c r="F393" s="35"/>
    </row>
    <row r="394" spans="1:6" ht="12.75" customHeight="1">
      <c r="A394" s="624" t="s">
        <v>702</v>
      </c>
      <c r="B394" s="625"/>
      <c r="C394" s="625"/>
      <c r="D394" s="626"/>
      <c r="E394" s="35"/>
      <c r="F394" s="35"/>
    </row>
    <row r="395" spans="1:6" ht="38.25">
      <c r="A395" s="26" t="s">
        <v>49</v>
      </c>
      <c r="B395" s="26" t="s">
        <v>90</v>
      </c>
      <c r="C395" s="26" t="s">
        <v>91</v>
      </c>
      <c r="D395" s="27" t="s">
        <v>92</v>
      </c>
      <c r="E395" s="35"/>
      <c r="F395" s="35"/>
    </row>
    <row r="396" spans="1:6" ht="12.75">
      <c r="A396" s="178">
        <v>1</v>
      </c>
      <c r="B396" s="194" t="s">
        <v>376</v>
      </c>
      <c r="C396" s="192" t="s">
        <v>375</v>
      </c>
      <c r="D396" s="56">
        <v>1799</v>
      </c>
      <c r="E396" s="35"/>
      <c r="F396" s="35"/>
    </row>
    <row r="397" spans="1:6" ht="12.75">
      <c r="A397" s="178">
        <v>2</v>
      </c>
      <c r="B397" s="194" t="s">
        <v>377</v>
      </c>
      <c r="C397" s="192" t="s">
        <v>375</v>
      </c>
      <c r="D397" s="56">
        <v>2529</v>
      </c>
      <c r="E397" s="35"/>
      <c r="F397" s="35"/>
    </row>
    <row r="398" spans="1:6" ht="12.75">
      <c r="A398" s="178">
        <v>3</v>
      </c>
      <c r="B398" s="194" t="s">
        <v>378</v>
      </c>
      <c r="C398" s="192" t="s">
        <v>375</v>
      </c>
      <c r="D398" s="56">
        <v>1509</v>
      </c>
      <c r="E398" s="35"/>
      <c r="F398" s="35"/>
    </row>
    <row r="399" spans="1:6" ht="12.75">
      <c r="A399" s="178">
        <v>4</v>
      </c>
      <c r="B399" s="194" t="s">
        <v>378</v>
      </c>
      <c r="C399" s="192" t="s">
        <v>375</v>
      </c>
      <c r="D399" s="56">
        <v>1509</v>
      </c>
      <c r="E399" s="35"/>
      <c r="F399" s="35"/>
    </row>
    <row r="400" spans="1:6" ht="12.75">
      <c r="A400" s="178">
        <v>5</v>
      </c>
      <c r="B400" s="194" t="s">
        <v>378</v>
      </c>
      <c r="C400" s="192" t="s">
        <v>375</v>
      </c>
      <c r="D400" s="56">
        <v>1509</v>
      </c>
      <c r="E400" s="35"/>
      <c r="F400" s="35"/>
    </row>
    <row r="401" spans="1:6" ht="12.75">
      <c r="A401" s="178">
        <v>6</v>
      </c>
      <c r="B401" s="194" t="s">
        <v>379</v>
      </c>
      <c r="C401" s="192" t="s">
        <v>375</v>
      </c>
      <c r="D401" s="56">
        <v>1567</v>
      </c>
      <c r="E401" s="35"/>
      <c r="F401" s="35"/>
    </row>
    <row r="402" spans="1:6" ht="12.75">
      <c r="A402" s="178">
        <v>7</v>
      </c>
      <c r="B402" s="194" t="s">
        <v>379</v>
      </c>
      <c r="C402" s="192" t="s">
        <v>375</v>
      </c>
      <c r="D402" s="56">
        <v>1567</v>
      </c>
      <c r="E402" s="35"/>
      <c r="F402" s="35"/>
    </row>
    <row r="403" spans="1:6" ht="12.75">
      <c r="A403" s="178">
        <v>8</v>
      </c>
      <c r="B403" s="194" t="s">
        <v>379</v>
      </c>
      <c r="C403" s="192" t="s">
        <v>375</v>
      </c>
      <c r="D403" s="56">
        <v>1567</v>
      </c>
      <c r="E403" s="35"/>
      <c r="F403" s="35"/>
    </row>
    <row r="404" spans="1:6" ht="12.75">
      <c r="A404" s="178">
        <v>9</v>
      </c>
      <c r="B404" s="194" t="s">
        <v>380</v>
      </c>
      <c r="C404" s="192" t="s">
        <v>381</v>
      </c>
      <c r="D404" s="56">
        <v>900</v>
      </c>
      <c r="E404" s="35"/>
      <c r="F404" s="35"/>
    </row>
    <row r="405" spans="1:6" ht="12.75">
      <c r="A405" s="178">
        <v>10</v>
      </c>
      <c r="B405" s="194" t="s">
        <v>380</v>
      </c>
      <c r="C405" s="192" t="s">
        <v>381</v>
      </c>
      <c r="D405" s="56">
        <v>900</v>
      </c>
      <c r="E405" s="35"/>
      <c r="F405" s="35"/>
    </row>
    <row r="406" spans="1:6" ht="12.75">
      <c r="A406" s="178">
        <v>11</v>
      </c>
      <c r="B406" s="194" t="s">
        <v>380</v>
      </c>
      <c r="C406" s="192" t="s">
        <v>381</v>
      </c>
      <c r="D406" s="56">
        <v>900</v>
      </c>
      <c r="E406" s="35"/>
      <c r="F406" s="35"/>
    </row>
    <row r="407" spans="1:6" ht="12.75">
      <c r="A407" s="178">
        <v>12</v>
      </c>
      <c r="B407" s="194" t="s">
        <v>380</v>
      </c>
      <c r="C407" s="192" t="s">
        <v>381</v>
      </c>
      <c r="D407" s="56">
        <v>900</v>
      </c>
      <c r="E407" s="35"/>
      <c r="F407" s="35"/>
    </row>
    <row r="408" spans="1:6" ht="12.75">
      <c r="A408" s="178">
        <v>13</v>
      </c>
      <c r="B408" s="194" t="s">
        <v>380</v>
      </c>
      <c r="C408" s="192" t="s">
        <v>381</v>
      </c>
      <c r="D408" s="56">
        <v>900</v>
      </c>
      <c r="E408" s="35"/>
      <c r="F408" s="35"/>
    </row>
    <row r="409" spans="1:6" ht="12.75">
      <c r="A409" s="178">
        <v>14</v>
      </c>
      <c r="B409" s="194" t="s">
        <v>380</v>
      </c>
      <c r="C409" s="192" t="s">
        <v>381</v>
      </c>
      <c r="D409" s="56">
        <v>900</v>
      </c>
      <c r="E409" s="35"/>
      <c r="F409" s="35"/>
    </row>
    <row r="410" spans="1:6" ht="12.75">
      <c r="A410" s="178">
        <v>15</v>
      </c>
      <c r="B410" s="194" t="s">
        <v>380</v>
      </c>
      <c r="C410" s="192" t="s">
        <v>381</v>
      </c>
      <c r="D410" s="56">
        <v>900</v>
      </c>
      <c r="E410" s="35"/>
      <c r="F410" s="35"/>
    </row>
    <row r="411" spans="1:6" ht="12.75">
      <c r="A411" s="178">
        <v>16</v>
      </c>
      <c r="B411" s="194" t="s">
        <v>380</v>
      </c>
      <c r="C411" s="192" t="s">
        <v>381</v>
      </c>
      <c r="D411" s="56">
        <v>900</v>
      </c>
      <c r="E411" s="35"/>
      <c r="F411" s="35"/>
    </row>
    <row r="412" spans="1:6" ht="12.75">
      <c r="A412" s="178">
        <v>17</v>
      </c>
      <c r="B412" s="194" t="s">
        <v>380</v>
      </c>
      <c r="C412" s="192" t="s">
        <v>381</v>
      </c>
      <c r="D412" s="56">
        <v>900</v>
      </c>
      <c r="E412" s="35"/>
      <c r="F412" s="35"/>
    </row>
    <row r="413" spans="1:6" ht="12.75">
      <c r="A413" s="178">
        <v>18</v>
      </c>
      <c r="B413" s="194" t="s">
        <v>380</v>
      </c>
      <c r="C413" s="192" t="s">
        <v>381</v>
      </c>
      <c r="D413" s="56">
        <v>900</v>
      </c>
      <c r="E413" s="35"/>
      <c r="F413" s="35"/>
    </row>
    <row r="414" spans="1:4" ht="12.75">
      <c r="A414" s="178">
        <v>19</v>
      </c>
      <c r="B414" s="194" t="s">
        <v>380</v>
      </c>
      <c r="C414" s="192" t="s">
        <v>381</v>
      </c>
      <c r="D414" s="56">
        <v>900</v>
      </c>
    </row>
    <row r="415" spans="1:4" ht="30" customHeight="1">
      <c r="A415" s="178">
        <v>20</v>
      </c>
      <c r="B415" s="194" t="s">
        <v>380</v>
      </c>
      <c r="C415" s="192" t="s">
        <v>381</v>
      </c>
      <c r="D415" s="56">
        <v>900</v>
      </c>
    </row>
    <row r="416" spans="1:4" ht="12.75">
      <c r="A416" s="178">
        <v>21</v>
      </c>
      <c r="B416" s="194" t="s">
        <v>380</v>
      </c>
      <c r="C416" s="192" t="s">
        <v>381</v>
      </c>
      <c r="D416" s="56">
        <v>900</v>
      </c>
    </row>
    <row r="417" spans="1:4" ht="12.75">
      <c r="A417" s="178">
        <v>22</v>
      </c>
      <c r="B417" s="194" t="s">
        <v>380</v>
      </c>
      <c r="C417" s="192" t="s">
        <v>381</v>
      </c>
      <c r="D417" s="56">
        <v>900</v>
      </c>
    </row>
    <row r="418" spans="1:4" ht="12.75">
      <c r="A418" s="178">
        <v>23</v>
      </c>
      <c r="B418" s="194" t="s">
        <v>380</v>
      </c>
      <c r="C418" s="192" t="s">
        <v>381</v>
      </c>
      <c r="D418" s="56">
        <v>900</v>
      </c>
    </row>
    <row r="419" spans="1:4" ht="12.75">
      <c r="A419" s="178">
        <v>24</v>
      </c>
      <c r="B419" s="194" t="s">
        <v>380</v>
      </c>
      <c r="C419" s="192" t="s">
        <v>381</v>
      </c>
      <c r="D419" s="56">
        <v>900</v>
      </c>
    </row>
    <row r="420" spans="1:4" ht="12.75">
      <c r="A420" s="178">
        <v>25</v>
      </c>
      <c r="B420" s="194" t="s">
        <v>382</v>
      </c>
      <c r="C420" s="192" t="s">
        <v>381</v>
      </c>
      <c r="D420" s="56">
        <v>1449</v>
      </c>
    </row>
    <row r="421" spans="1:4" ht="12.75">
      <c r="A421" s="178">
        <v>26</v>
      </c>
      <c r="B421" s="194" t="s">
        <v>383</v>
      </c>
      <c r="C421" s="192" t="s">
        <v>381</v>
      </c>
      <c r="D421" s="56">
        <v>4050</v>
      </c>
    </row>
    <row r="422" spans="1:4" ht="12.75">
      <c r="A422" s="178">
        <v>27</v>
      </c>
      <c r="B422" s="194" t="s">
        <v>648</v>
      </c>
      <c r="C422" s="192" t="s">
        <v>381</v>
      </c>
      <c r="D422" s="56">
        <v>1870</v>
      </c>
    </row>
    <row r="423" spans="1:4" ht="12.75">
      <c r="A423" s="178">
        <v>28</v>
      </c>
      <c r="B423" s="194" t="s">
        <v>648</v>
      </c>
      <c r="C423" s="192" t="s">
        <v>381</v>
      </c>
      <c r="D423" s="56">
        <v>1870</v>
      </c>
    </row>
    <row r="424" spans="1:4" ht="12.75">
      <c r="A424" s="178">
        <v>29</v>
      </c>
      <c r="B424" s="194" t="s">
        <v>384</v>
      </c>
      <c r="C424" s="192" t="s">
        <v>381</v>
      </c>
      <c r="D424" s="56">
        <v>3540</v>
      </c>
    </row>
    <row r="425" spans="1:4" ht="12.75">
      <c r="A425" s="178">
        <v>30</v>
      </c>
      <c r="B425" s="194" t="s">
        <v>385</v>
      </c>
      <c r="C425" s="192" t="s">
        <v>381</v>
      </c>
      <c r="D425" s="56">
        <v>999</v>
      </c>
    </row>
    <row r="426" spans="1:4" ht="12.75">
      <c r="A426" s="178">
        <v>31</v>
      </c>
      <c r="B426" s="194" t="s">
        <v>385</v>
      </c>
      <c r="C426" s="192" t="s">
        <v>381</v>
      </c>
      <c r="D426" s="56">
        <v>999</v>
      </c>
    </row>
    <row r="427" spans="1:4" ht="12.75">
      <c r="A427" s="178">
        <v>32</v>
      </c>
      <c r="B427" s="194" t="s">
        <v>386</v>
      </c>
      <c r="C427" s="192" t="s">
        <v>381</v>
      </c>
      <c r="D427" s="56">
        <v>2066.4</v>
      </c>
    </row>
    <row r="428" spans="1:4" ht="12.75">
      <c r="A428" s="178">
        <v>33</v>
      </c>
      <c r="B428" s="194" t="s">
        <v>386</v>
      </c>
      <c r="C428" s="192" t="s">
        <v>381</v>
      </c>
      <c r="D428" s="56">
        <v>2066.4</v>
      </c>
    </row>
    <row r="429" spans="1:4" ht="12.75">
      <c r="A429" s="178">
        <v>34</v>
      </c>
      <c r="B429" s="194" t="s">
        <v>386</v>
      </c>
      <c r="C429" s="192" t="s">
        <v>381</v>
      </c>
      <c r="D429" s="56">
        <v>2066.4</v>
      </c>
    </row>
    <row r="430" spans="1:4" ht="12.75">
      <c r="A430" s="178">
        <v>35</v>
      </c>
      <c r="B430" s="194" t="s">
        <v>386</v>
      </c>
      <c r="C430" s="192" t="s">
        <v>381</v>
      </c>
      <c r="D430" s="56">
        <v>2066.4</v>
      </c>
    </row>
    <row r="431" spans="1:4" ht="12.75">
      <c r="A431" s="178">
        <v>36</v>
      </c>
      <c r="B431" s="194" t="s">
        <v>386</v>
      </c>
      <c r="C431" s="192" t="s">
        <v>381</v>
      </c>
      <c r="D431" s="56">
        <v>2066.4</v>
      </c>
    </row>
    <row r="432" spans="1:4" ht="12.75">
      <c r="A432" s="178">
        <v>37</v>
      </c>
      <c r="B432" s="194" t="s">
        <v>386</v>
      </c>
      <c r="C432" s="192" t="s">
        <v>381</v>
      </c>
      <c r="D432" s="56">
        <v>2066.4</v>
      </c>
    </row>
    <row r="433" spans="1:4" ht="12.75">
      <c r="A433" s="178">
        <v>38</v>
      </c>
      <c r="B433" s="194" t="s">
        <v>386</v>
      </c>
      <c r="C433" s="192" t="s">
        <v>381</v>
      </c>
      <c r="D433" s="56">
        <v>2066.4</v>
      </c>
    </row>
    <row r="434" spans="1:4" ht="12.75">
      <c r="A434" s="178">
        <v>39</v>
      </c>
      <c r="B434" s="194" t="s">
        <v>386</v>
      </c>
      <c r="C434" s="192" t="s">
        <v>381</v>
      </c>
      <c r="D434" s="56">
        <v>2066.4</v>
      </c>
    </row>
    <row r="435" spans="1:4" ht="12.75">
      <c r="A435" s="178">
        <v>40</v>
      </c>
      <c r="B435" s="194" t="s">
        <v>386</v>
      </c>
      <c r="C435" s="192" t="s">
        <v>381</v>
      </c>
      <c r="D435" s="56">
        <v>2066.4</v>
      </c>
    </row>
    <row r="436" spans="1:4" s="9" customFormat="1" ht="12.75">
      <c r="A436" s="178">
        <v>41</v>
      </c>
      <c r="B436" s="194" t="s">
        <v>386</v>
      </c>
      <c r="C436" s="192" t="s">
        <v>381</v>
      </c>
      <c r="D436" s="56">
        <v>2066.4</v>
      </c>
    </row>
    <row r="437" spans="1:4" s="9" customFormat="1" ht="12.75">
      <c r="A437" s="178">
        <v>42</v>
      </c>
      <c r="B437" s="194" t="s">
        <v>387</v>
      </c>
      <c r="C437" s="192" t="s">
        <v>381</v>
      </c>
      <c r="D437" s="56">
        <v>1998</v>
      </c>
    </row>
    <row r="438" spans="1:4" s="9" customFormat="1" ht="12.75">
      <c r="A438" s="178">
        <v>43</v>
      </c>
      <c r="B438" s="194" t="s">
        <v>750</v>
      </c>
      <c r="C438" s="192" t="s">
        <v>751</v>
      </c>
      <c r="D438" s="56">
        <v>700</v>
      </c>
    </row>
    <row r="439" spans="1:4" s="9" customFormat="1" ht="12.75">
      <c r="A439" s="178">
        <v>44</v>
      </c>
      <c r="B439" s="194" t="s">
        <v>750</v>
      </c>
      <c r="C439" s="192" t="s">
        <v>751</v>
      </c>
      <c r="D439" s="56">
        <v>700</v>
      </c>
    </row>
    <row r="440" spans="1:4" s="9" customFormat="1" ht="12.75" customHeight="1">
      <c r="A440" s="178">
        <v>45</v>
      </c>
      <c r="B440" s="194" t="s">
        <v>750</v>
      </c>
      <c r="C440" s="192" t="s">
        <v>751</v>
      </c>
      <c r="D440" s="56">
        <v>700</v>
      </c>
    </row>
    <row r="441" spans="1:4" s="9" customFormat="1" ht="12.75">
      <c r="A441" s="178">
        <v>46</v>
      </c>
      <c r="B441" s="194" t="s">
        <v>750</v>
      </c>
      <c r="C441" s="192" t="s">
        <v>751</v>
      </c>
      <c r="D441" s="56">
        <v>700</v>
      </c>
    </row>
    <row r="442" spans="1:4" ht="12.75">
      <c r="A442" s="178">
        <v>47</v>
      </c>
      <c r="B442" s="194" t="s">
        <v>750</v>
      </c>
      <c r="C442" s="192" t="s">
        <v>751</v>
      </c>
      <c r="D442" s="56">
        <v>700</v>
      </c>
    </row>
    <row r="443" spans="1:4" ht="12.75">
      <c r="A443" s="178">
        <v>48</v>
      </c>
      <c r="B443" s="194" t="s">
        <v>752</v>
      </c>
      <c r="C443" s="192" t="s">
        <v>751</v>
      </c>
      <c r="D443" s="56">
        <v>755</v>
      </c>
    </row>
    <row r="444" spans="1:4" ht="12.75">
      <c r="A444" s="178">
        <v>49</v>
      </c>
      <c r="B444" s="194" t="s">
        <v>752</v>
      </c>
      <c r="C444" s="192" t="s">
        <v>751</v>
      </c>
      <c r="D444" s="56">
        <v>755</v>
      </c>
    </row>
    <row r="445" spans="1:4" ht="12.75">
      <c r="A445" s="178">
        <v>50</v>
      </c>
      <c r="B445" s="194" t="s">
        <v>752</v>
      </c>
      <c r="C445" s="192" t="s">
        <v>751</v>
      </c>
      <c r="D445" s="56">
        <v>755</v>
      </c>
    </row>
    <row r="446" spans="1:4" ht="12.75">
      <c r="A446" s="178">
        <v>51</v>
      </c>
      <c r="B446" s="194" t="s">
        <v>752</v>
      </c>
      <c r="C446" s="192" t="s">
        <v>751</v>
      </c>
      <c r="D446" s="56">
        <v>755</v>
      </c>
    </row>
    <row r="447" spans="1:4" ht="12.75">
      <c r="A447" s="178">
        <v>52</v>
      </c>
      <c r="B447" s="194" t="s">
        <v>752</v>
      </c>
      <c r="C447" s="192" t="s">
        <v>751</v>
      </c>
      <c r="D447" s="56">
        <v>755</v>
      </c>
    </row>
    <row r="448" spans="1:4" ht="12.75">
      <c r="A448" s="178">
        <v>53</v>
      </c>
      <c r="B448" s="194" t="s">
        <v>752</v>
      </c>
      <c r="C448" s="192" t="s">
        <v>751</v>
      </c>
      <c r="D448" s="56">
        <v>755</v>
      </c>
    </row>
    <row r="449" spans="1:4" ht="12.75">
      <c r="A449" s="178">
        <v>54</v>
      </c>
      <c r="B449" s="194" t="s">
        <v>752</v>
      </c>
      <c r="C449" s="192" t="s">
        <v>751</v>
      </c>
      <c r="D449" s="56">
        <v>755</v>
      </c>
    </row>
    <row r="450" spans="1:4" ht="12.75">
      <c r="A450" s="178">
        <v>55</v>
      </c>
      <c r="B450" s="194" t="s">
        <v>752</v>
      </c>
      <c r="C450" s="192" t="s">
        <v>751</v>
      </c>
      <c r="D450" s="56">
        <v>755</v>
      </c>
    </row>
    <row r="451" spans="1:4" ht="12.75">
      <c r="A451" s="178">
        <v>56</v>
      </c>
      <c r="B451" s="194" t="s">
        <v>752</v>
      </c>
      <c r="C451" s="192" t="s">
        <v>751</v>
      </c>
      <c r="D451" s="56">
        <v>755</v>
      </c>
    </row>
    <row r="452" spans="1:4" ht="12.75">
      <c r="A452" s="178">
        <v>57</v>
      </c>
      <c r="B452" s="194" t="s">
        <v>752</v>
      </c>
      <c r="C452" s="192" t="s">
        <v>751</v>
      </c>
      <c r="D452" s="56">
        <v>755</v>
      </c>
    </row>
    <row r="453" spans="1:4" ht="18" customHeight="1">
      <c r="A453" s="178">
        <v>58</v>
      </c>
      <c r="B453" s="194" t="s">
        <v>752</v>
      </c>
      <c r="C453" s="192" t="s">
        <v>751</v>
      </c>
      <c r="D453" s="56">
        <v>755</v>
      </c>
    </row>
    <row r="454" spans="1:4" ht="20.25" customHeight="1">
      <c r="A454" s="178">
        <v>59</v>
      </c>
      <c r="B454" s="194" t="s">
        <v>752</v>
      </c>
      <c r="C454" s="192" t="s">
        <v>751</v>
      </c>
      <c r="D454" s="56">
        <v>755</v>
      </c>
    </row>
    <row r="455" spans="1:4" ht="12.75" customHeight="1">
      <c r="A455" s="178">
        <v>60</v>
      </c>
      <c r="B455" s="194" t="s">
        <v>752</v>
      </c>
      <c r="C455" s="192" t="s">
        <v>751</v>
      </c>
      <c r="D455" s="56">
        <v>755</v>
      </c>
    </row>
    <row r="456" spans="1:4" ht="12.75">
      <c r="A456" s="178">
        <v>61</v>
      </c>
      <c r="B456" s="194" t="s">
        <v>752</v>
      </c>
      <c r="C456" s="192" t="s">
        <v>751</v>
      </c>
      <c r="D456" s="56">
        <v>755</v>
      </c>
    </row>
    <row r="457" spans="1:4" ht="12.75">
      <c r="A457" s="178">
        <v>62</v>
      </c>
      <c r="B457" s="194" t="s">
        <v>752</v>
      </c>
      <c r="C457" s="192" t="s">
        <v>751</v>
      </c>
      <c r="D457" s="56">
        <v>755</v>
      </c>
    </row>
    <row r="458" spans="1:4" ht="12.75">
      <c r="A458" s="178">
        <v>63</v>
      </c>
      <c r="B458" s="194" t="s">
        <v>752</v>
      </c>
      <c r="C458" s="192" t="s">
        <v>751</v>
      </c>
      <c r="D458" s="56">
        <v>755</v>
      </c>
    </row>
    <row r="459" spans="1:4" ht="12.75">
      <c r="A459" s="178">
        <v>64</v>
      </c>
      <c r="B459" s="194" t="s">
        <v>752</v>
      </c>
      <c r="C459" s="192" t="s">
        <v>751</v>
      </c>
      <c r="D459" s="56">
        <v>755</v>
      </c>
    </row>
    <row r="460" spans="1:4" ht="12.75">
      <c r="A460" s="178">
        <v>65</v>
      </c>
      <c r="B460" s="194" t="s">
        <v>752</v>
      </c>
      <c r="C460" s="192" t="s">
        <v>751</v>
      </c>
      <c r="D460" s="56">
        <v>755</v>
      </c>
    </row>
    <row r="461" spans="1:4" ht="12.75">
      <c r="A461" s="178">
        <v>66</v>
      </c>
      <c r="B461" s="194" t="s">
        <v>752</v>
      </c>
      <c r="C461" s="192" t="s">
        <v>751</v>
      </c>
      <c r="D461" s="56">
        <v>755</v>
      </c>
    </row>
    <row r="462" spans="1:4" ht="12.75" customHeight="1">
      <c r="A462" s="178">
        <v>67</v>
      </c>
      <c r="B462" s="194" t="s">
        <v>752</v>
      </c>
      <c r="C462" s="192" t="s">
        <v>751</v>
      </c>
      <c r="D462" s="56">
        <v>755</v>
      </c>
    </row>
    <row r="463" spans="1:4" ht="12.75" customHeight="1">
      <c r="A463" s="178">
        <v>68</v>
      </c>
      <c r="B463" s="194" t="s">
        <v>752</v>
      </c>
      <c r="C463" s="192" t="s">
        <v>751</v>
      </c>
      <c r="D463" s="56">
        <v>755</v>
      </c>
    </row>
    <row r="464" spans="1:4" ht="12.75">
      <c r="A464" s="178">
        <v>69</v>
      </c>
      <c r="B464" s="194" t="s">
        <v>752</v>
      </c>
      <c r="C464" s="192" t="s">
        <v>751</v>
      </c>
      <c r="D464" s="56">
        <v>755</v>
      </c>
    </row>
    <row r="465" spans="1:4" ht="12.75">
      <c r="A465" s="178">
        <v>70</v>
      </c>
      <c r="B465" s="194" t="s">
        <v>752</v>
      </c>
      <c r="C465" s="192" t="s">
        <v>751</v>
      </c>
      <c r="D465" s="56">
        <v>755</v>
      </c>
    </row>
    <row r="466" spans="1:4" ht="12.75">
      <c r="A466" s="178">
        <v>71</v>
      </c>
      <c r="B466" s="194" t="s">
        <v>752</v>
      </c>
      <c r="C466" s="192" t="s">
        <v>751</v>
      </c>
      <c r="D466" s="56">
        <v>755</v>
      </c>
    </row>
    <row r="467" spans="1:4" ht="12.75">
      <c r="A467" s="178">
        <v>72</v>
      </c>
      <c r="B467" s="194" t="s">
        <v>752</v>
      </c>
      <c r="C467" s="192" t="s">
        <v>751</v>
      </c>
      <c r="D467" s="56">
        <v>755</v>
      </c>
    </row>
    <row r="468" spans="1:4" ht="12.75">
      <c r="A468" s="178">
        <v>73</v>
      </c>
      <c r="B468" s="194" t="s">
        <v>752</v>
      </c>
      <c r="C468" s="192" t="s">
        <v>751</v>
      </c>
      <c r="D468" s="56">
        <v>755</v>
      </c>
    </row>
    <row r="469" spans="1:4" ht="12.75">
      <c r="A469" s="178">
        <v>74</v>
      </c>
      <c r="B469" s="194" t="s">
        <v>752</v>
      </c>
      <c r="C469" s="192" t="s">
        <v>751</v>
      </c>
      <c r="D469" s="56">
        <v>755</v>
      </c>
    </row>
    <row r="470" spans="1:4" ht="12.75">
      <c r="A470" s="178">
        <v>75</v>
      </c>
      <c r="B470" s="194" t="s">
        <v>752</v>
      </c>
      <c r="C470" s="192" t="s">
        <v>751</v>
      </c>
      <c r="D470" s="56">
        <v>755</v>
      </c>
    </row>
    <row r="471" spans="1:4" ht="12.75">
      <c r="A471" s="178">
        <v>76</v>
      </c>
      <c r="B471" s="194" t="s">
        <v>752</v>
      </c>
      <c r="C471" s="192" t="s">
        <v>751</v>
      </c>
      <c r="D471" s="56">
        <v>755</v>
      </c>
    </row>
    <row r="472" spans="1:4" ht="12.75">
      <c r="A472" s="178">
        <v>77</v>
      </c>
      <c r="B472" s="194" t="s">
        <v>752</v>
      </c>
      <c r="C472" s="192" t="s">
        <v>751</v>
      </c>
      <c r="D472" s="56">
        <v>755</v>
      </c>
    </row>
    <row r="473" spans="1:4" ht="12.75">
      <c r="A473" s="178">
        <v>78</v>
      </c>
      <c r="B473" s="194" t="s">
        <v>752</v>
      </c>
      <c r="C473" s="192" t="s">
        <v>751</v>
      </c>
      <c r="D473" s="56">
        <v>755</v>
      </c>
    </row>
    <row r="474" spans="1:4" ht="12.75">
      <c r="A474" s="178">
        <v>79</v>
      </c>
      <c r="B474" s="194" t="s">
        <v>752</v>
      </c>
      <c r="C474" s="192" t="s">
        <v>751</v>
      </c>
      <c r="D474" s="56">
        <v>755</v>
      </c>
    </row>
    <row r="475" spans="1:4" ht="12.75">
      <c r="A475" s="178">
        <v>80</v>
      </c>
      <c r="B475" s="194" t="s">
        <v>752</v>
      </c>
      <c r="C475" s="192" t="s">
        <v>751</v>
      </c>
      <c r="D475" s="56">
        <v>755</v>
      </c>
    </row>
    <row r="476" spans="1:4" ht="12.75">
      <c r="A476" s="178">
        <v>81</v>
      </c>
      <c r="B476" s="194" t="s">
        <v>752</v>
      </c>
      <c r="C476" s="192" t="s">
        <v>751</v>
      </c>
      <c r="D476" s="56">
        <v>755</v>
      </c>
    </row>
    <row r="477" spans="1:4" ht="12.75">
      <c r="A477" s="178">
        <v>82</v>
      </c>
      <c r="B477" s="194" t="s">
        <v>752</v>
      </c>
      <c r="C477" s="192" t="s">
        <v>751</v>
      </c>
      <c r="D477" s="56">
        <v>755</v>
      </c>
    </row>
    <row r="478" spans="1:4" ht="12.75">
      <c r="A478" s="178">
        <v>83</v>
      </c>
      <c r="B478" s="194" t="s">
        <v>752</v>
      </c>
      <c r="C478" s="192" t="s">
        <v>751</v>
      </c>
      <c r="D478" s="56">
        <v>755</v>
      </c>
    </row>
    <row r="479" spans="1:4" ht="12.75">
      <c r="A479" s="178">
        <v>84</v>
      </c>
      <c r="B479" s="194" t="s">
        <v>752</v>
      </c>
      <c r="C479" s="192" t="s">
        <v>751</v>
      </c>
      <c r="D479" s="56">
        <v>755</v>
      </c>
    </row>
    <row r="480" spans="1:4" ht="12.75">
      <c r="A480" s="178">
        <v>85</v>
      </c>
      <c r="B480" s="194" t="s">
        <v>752</v>
      </c>
      <c r="C480" s="192" t="s">
        <v>751</v>
      </c>
      <c r="D480" s="56">
        <v>755</v>
      </c>
    </row>
    <row r="481" spans="1:4" ht="12.75">
      <c r="A481" s="178">
        <v>86</v>
      </c>
      <c r="B481" s="194" t="s">
        <v>752</v>
      </c>
      <c r="C481" s="192" t="s">
        <v>751</v>
      </c>
      <c r="D481" s="56">
        <v>755</v>
      </c>
    </row>
    <row r="482" spans="1:4" ht="12.75">
      <c r="A482" s="178">
        <v>87</v>
      </c>
      <c r="B482" s="194" t="s">
        <v>752</v>
      </c>
      <c r="C482" s="192" t="s">
        <v>751</v>
      </c>
      <c r="D482" s="56">
        <v>755</v>
      </c>
    </row>
    <row r="483" spans="1:4" ht="12.75">
      <c r="A483" s="178">
        <v>88</v>
      </c>
      <c r="B483" s="194" t="s">
        <v>752</v>
      </c>
      <c r="C483" s="192" t="s">
        <v>751</v>
      </c>
      <c r="D483" s="56">
        <v>755</v>
      </c>
    </row>
    <row r="484" spans="1:4" ht="12.75">
      <c r="A484" s="178">
        <v>89</v>
      </c>
      <c r="B484" s="194" t="s">
        <v>752</v>
      </c>
      <c r="C484" s="192" t="s">
        <v>751</v>
      </c>
      <c r="D484" s="56">
        <v>755</v>
      </c>
    </row>
    <row r="485" spans="1:4" ht="12.75">
      <c r="A485" s="178">
        <v>90</v>
      </c>
      <c r="B485" s="194" t="s">
        <v>752</v>
      </c>
      <c r="C485" s="192" t="s">
        <v>751</v>
      </c>
      <c r="D485" s="56">
        <v>755</v>
      </c>
    </row>
    <row r="486" spans="1:4" ht="12.75">
      <c r="A486" s="178">
        <v>91</v>
      </c>
      <c r="B486" s="194" t="s">
        <v>752</v>
      </c>
      <c r="C486" s="192" t="s">
        <v>751</v>
      </c>
      <c r="D486" s="56">
        <v>755</v>
      </c>
    </row>
    <row r="487" spans="1:4" ht="12.75">
      <c r="A487" s="178">
        <v>92</v>
      </c>
      <c r="B487" s="194" t="s">
        <v>753</v>
      </c>
      <c r="C487" s="192" t="s">
        <v>754</v>
      </c>
      <c r="D487" s="56">
        <v>10752</v>
      </c>
    </row>
    <row r="488" spans="1:4" ht="12.75">
      <c r="A488" s="178">
        <v>93</v>
      </c>
      <c r="B488" s="194" t="s">
        <v>755</v>
      </c>
      <c r="C488" s="192" t="s">
        <v>754</v>
      </c>
      <c r="D488" s="56">
        <v>5100</v>
      </c>
    </row>
    <row r="489" spans="1:4" ht="12.75">
      <c r="A489" s="178">
        <v>94</v>
      </c>
      <c r="B489" s="194" t="s">
        <v>756</v>
      </c>
      <c r="C489" s="192" t="s">
        <v>381</v>
      </c>
      <c r="D489" s="56">
        <v>900</v>
      </c>
    </row>
    <row r="490" spans="1:4" ht="12.75">
      <c r="A490" s="178">
        <v>95</v>
      </c>
      <c r="B490" s="194" t="s">
        <v>756</v>
      </c>
      <c r="C490" s="192" t="s">
        <v>381</v>
      </c>
      <c r="D490" s="56">
        <v>900</v>
      </c>
    </row>
    <row r="491" spans="1:4" ht="12.75">
      <c r="A491" s="178">
        <v>96</v>
      </c>
      <c r="B491" s="194" t="s">
        <v>756</v>
      </c>
      <c r="C491" s="192" t="s">
        <v>381</v>
      </c>
      <c r="D491" s="56">
        <v>900</v>
      </c>
    </row>
    <row r="492" spans="1:4" ht="12.75">
      <c r="A492" s="178">
        <v>97</v>
      </c>
      <c r="B492" s="194" t="s">
        <v>756</v>
      </c>
      <c r="C492" s="192" t="s">
        <v>381</v>
      </c>
      <c r="D492" s="56">
        <v>900</v>
      </c>
    </row>
    <row r="493" spans="1:4" ht="12.75">
      <c r="A493" s="178">
        <v>98</v>
      </c>
      <c r="B493" s="194" t="s">
        <v>756</v>
      </c>
      <c r="C493" s="192" t="s">
        <v>381</v>
      </c>
      <c r="D493" s="56">
        <v>900</v>
      </c>
    </row>
    <row r="494" spans="1:4" ht="12.75">
      <c r="A494" s="178">
        <v>99</v>
      </c>
      <c r="B494" s="194" t="s">
        <v>756</v>
      </c>
      <c r="C494" s="192" t="s">
        <v>381</v>
      </c>
      <c r="D494" s="56">
        <v>900</v>
      </c>
    </row>
    <row r="495" spans="1:4" ht="12.75">
      <c r="A495" s="178">
        <v>100</v>
      </c>
      <c r="B495" s="194" t="s">
        <v>756</v>
      </c>
      <c r="C495" s="192" t="s">
        <v>381</v>
      </c>
      <c r="D495" s="56">
        <v>900</v>
      </c>
    </row>
    <row r="496" spans="1:4" ht="12.75">
      <c r="A496" s="178">
        <v>101</v>
      </c>
      <c r="B496" s="194" t="s">
        <v>756</v>
      </c>
      <c r="C496" s="192" t="s">
        <v>381</v>
      </c>
      <c r="D496" s="56">
        <v>900</v>
      </c>
    </row>
    <row r="497" spans="1:4" ht="12.75">
      <c r="A497" s="178">
        <v>102</v>
      </c>
      <c r="B497" s="194" t="s">
        <v>756</v>
      </c>
      <c r="C497" s="192" t="s">
        <v>381</v>
      </c>
      <c r="D497" s="56">
        <v>900</v>
      </c>
    </row>
    <row r="498" spans="1:4" ht="12.75">
      <c r="A498" s="178">
        <v>103</v>
      </c>
      <c r="B498" s="194" t="s">
        <v>756</v>
      </c>
      <c r="C498" s="192" t="s">
        <v>381</v>
      </c>
      <c r="D498" s="56">
        <v>900</v>
      </c>
    </row>
    <row r="499" spans="1:4" ht="12.75">
      <c r="A499" s="178">
        <v>104</v>
      </c>
      <c r="B499" s="194" t="s">
        <v>757</v>
      </c>
      <c r="C499" s="192" t="s">
        <v>754</v>
      </c>
      <c r="D499" s="56">
        <v>1999</v>
      </c>
    </row>
    <row r="500" spans="1:4" ht="12.75">
      <c r="A500" s="178">
        <v>105</v>
      </c>
      <c r="B500" s="194" t="s">
        <v>758</v>
      </c>
      <c r="C500" s="192" t="s">
        <v>754</v>
      </c>
      <c r="D500" s="56">
        <v>2899</v>
      </c>
    </row>
    <row r="501" spans="1:4" ht="12.75">
      <c r="A501" s="178"/>
      <c r="B501" s="351"/>
      <c r="C501" s="352"/>
      <c r="D501" s="56"/>
    </row>
    <row r="502" spans="1:4" ht="12.75">
      <c r="A502" s="178"/>
      <c r="B502" s="351"/>
      <c r="C502" s="352"/>
      <c r="D502" s="56"/>
    </row>
    <row r="503" spans="1:4" ht="12.75">
      <c r="A503" s="178"/>
      <c r="B503" s="194"/>
      <c r="C503" s="192"/>
      <c r="D503" s="56"/>
    </row>
    <row r="504" spans="1:4" ht="12.75">
      <c r="A504" s="178"/>
      <c r="B504" s="194"/>
      <c r="C504" s="192"/>
      <c r="D504" s="56"/>
    </row>
    <row r="505" spans="1:4" ht="12.75">
      <c r="A505" s="178"/>
      <c r="B505" s="194"/>
      <c r="C505" s="192"/>
      <c r="D505" s="56"/>
    </row>
    <row r="506" spans="1:4" ht="12.75" customHeight="1">
      <c r="A506" s="178"/>
      <c r="B506" s="194"/>
      <c r="C506" s="192"/>
      <c r="D506" s="56"/>
    </row>
    <row r="507" spans="1:4" ht="12.75">
      <c r="A507" s="178"/>
      <c r="B507" s="194"/>
      <c r="C507" s="193"/>
      <c r="D507" s="56"/>
    </row>
    <row r="508" spans="1:4" ht="12.75">
      <c r="A508" s="179"/>
      <c r="B508" s="29"/>
      <c r="C508" s="84"/>
      <c r="D508" s="56">
        <f>SUM(D396:D507)</f>
        <v>131865</v>
      </c>
    </row>
    <row r="509" spans="1:4" ht="12.75" customHeight="1">
      <c r="A509" s="624" t="s">
        <v>703</v>
      </c>
      <c r="B509" s="625"/>
      <c r="C509" s="625"/>
      <c r="D509" s="626"/>
    </row>
    <row r="510" spans="1:4" ht="12.75" customHeight="1">
      <c r="A510" s="26" t="s">
        <v>49</v>
      </c>
      <c r="B510" s="26" t="s">
        <v>90</v>
      </c>
      <c r="C510" s="26" t="s">
        <v>91</v>
      </c>
      <c r="D510" s="27" t="s">
        <v>92</v>
      </c>
    </row>
    <row r="511" spans="1:4" ht="12.75" customHeight="1">
      <c r="A511" s="54">
        <v>1</v>
      </c>
      <c r="B511" s="175" t="s">
        <v>388</v>
      </c>
      <c r="C511" s="174">
        <v>2013</v>
      </c>
      <c r="D511" s="63">
        <v>12000</v>
      </c>
    </row>
    <row r="512" spans="1:4" ht="12.75">
      <c r="A512" s="54"/>
      <c r="B512" s="175"/>
      <c r="C512" s="174"/>
      <c r="D512" s="284"/>
    </row>
    <row r="513" spans="1:4" ht="12.75">
      <c r="A513" s="54"/>
      <c r="B513" s="175"/>
      <c r="C513" s="174"/>
      <c r="D513" s="284"/>
    </row>
    <row r="514" spans="1:4" ht="12.75">
      <c r="A514" s="179"/>
      <c r="B514" s="29"/>
      <c r="C514" s="84"/>
      <c r="D514" s="30">
        <f>SUM(D511:D513)</f>
        <v>12000</v>
      </c>
    </row>
    <row r="515" ht="12.75" customHeight="1"/>
    <row r="516" spans="1:4" ht="12.75" customHeight="1">
      <c r="A516" s="675" t="s">
        <v>130</v>
      </c>
      <c r="B516" s="676"/>
      <c r="C516" s="676"/>
      <c r="D516" s="677"/>
    </row>
    <row r="517" spans="1:4" ht="12.75" customHeight="1">
      <c r="A517" s="674" t="s">
        <v>704</v>
      </c>
      <c r="B517" s="674"/>
      <c r="C517" s="674"/>
      <c r="D517" s="674"/>
    </row>
    <row r="518" spans="1:4" ht="38.25">
      <c r="A518" s="205" t="s">
        <v>49</v>
      </c>
      <c r="B518" s="205" t="s">
        <v>90</v>
      </c>
      <c r="C518" s="205" t="s">
        <v>91</v>
      </c>
      <c r="D518" s="206" t="s">
        <v>92</v>
      </c>
    </row>
    <row r="519" spans="1:4" ht="12.75">
      <c r="A519" s="463">
        <v>1</v>
      </c>
      <c r="B519" s="464" t="s">
        <v>403</v>
      </c>
      <c r="C519" s="207">
        <v>2013</v>
      </c>
      <c r="D519" s="465">
        <v>3499</v>
      </c>
    </row>
    <row r="520" spans="1:4" ht="12.75" customHeight="1">
      <c r="A520" s="463">
        <v>2</v>
      </c>
      <c r="B520" s="464" t="s">
        <v>404</v>
      </c>
      <c r="C520" s="207">
        <v>2013</v>
      </c>
      <c r="D520" s="465">
        <v>1499</v>
      </c>
    </row>
    <row r="521" spans="1:4" ht="12.75" customHeight="1">
      <c r="A521" s="463">
        <v>3</v>
      </c>
      <c r="B521" s="464" t="s">
        <v>404</v>
      </c>
      <c r="C521" s="207">
        <v>2013</v>
      </c>
      <c r="D521" s="465">
        <v>1499.99</v>
      </c>
    </row>
    <row r="522" spans="1:4" ht="12.75" customHeight="1">
      <c r="A522" s="463">
        <v>4</v>
      </c>
      <c r="B522" s="464" t="s">
        <v>162</v>
      </c>
      <c r="C522" s="207">
        <v>2013</v>
      </c>
      <c r="D522" s="465">
        <v>1926.83</v>
      </c>
    </row>
    <row r="523" spans="1:4" ht="12.75">
      <c r="A523" s="463">
        <v>5</v>
      </c>
      <c r="B523" s="464" t="s">
        <v>405</v>
      </c>
      <c r="C523" s="207">
        <v>2013</v>
      </c>
      <c r="D523" s="465">
        <v>495</v>
      </c>
    </row>
    <row r="524" spans="1:4" ht="12.75">
      <c r="A524" s="463">
        <v>6</v>
      </c>
      <c r="B524" s="464" t="s">
        <v>402</v>
      </c>
      <c r="C524" s="207">
        <v>2013</v>
      </c>
      <c r="D524" s="465">
        <v>555</v>
      </c>
    </row>
    <row r="525" spans="1:4" ht="12.75">
      <c r="A525" s="463">
        <v>7</v>
      </c>
      <c r="B525" s="464" t="s">
        <v>402</v>
      </c>
      <c r="C525" s="207">
        <v>2014</v>
      </c>
      <c r="D525" s="465">
        <v>307</v>
      </c>
    </row>
    <row r="526" spans="1:4" ht="12.75" customHeight="1">
      <c r="A526" s="463">
        <v>8</v>
      </c>
      <c r="B526" s="464" t="s">
        <v>402</v>
      </c>
      <c r="C526" s="207">
        <v>2014</v>
      </c>
      <c r="D526" s="465">
        <v>520</v>
      </c>
    </row>
    <row r="527" spans="1:4" ht="12.75" customHeight="1">
      <c r="A527" s="463">
        <v>9</v>
      </c>
      <c r="B527" s="464" t="s">
        <v>406</v>
      </c>
      <c r="C527" s="207">
        <v>2014</v>
      </c>
      <c r="D527" s="465">
        <v>23100</v>
      </c>
    </row>
    <row r="528" spans="1:4" ht="12.75" customHeight="1">
      <c r="A528" s="463">
        <v>10</v>
      </c>
      <c r="B528" s="464" t="s">
        <v>649</v>
      </c>
      <c r="C528" s="207">
        <v>2015</v>
      </c>
      <c r="D528" s="465">
        <v>5289</v>
      </c>
    </row>
    <row r="529" spans="1:4" ht="12.75" customHeight="1">
      <c r="A529" s="463">
        <v>11</v>
      </c>
      <c r="B529" s="464" t="s">
        <v>163</v>
      </c>
      <c r="C529" s="207">
        <v>2015</v>
      </c>
      <c r="D529" s="465">
        <v>1440</v>
      </c>
    </row>
    <row r="530" spans="1:4" ht="12.75" customHeight="1">
      <c r="A530" s="463">
        <v>12</v>
      </c>
      <c r="B530" s="464" t="s">
        <v>650</v>
      </c>
      <c r="C530" s="207">
        <v>2016</v>
      </c>
      <c r="D530" s="465">
        <v>7300</v>
      </c>
    </row>
    <row r="531" spans="1:4" ht="12.75" customHeight="1">
      <c r="A531" s="463">
        <v>13</v>
      </c>
      <c r="B531" s="464" t="s">
        <v>650</v>
      </c>
      <c r="C531" s="207">
        <v>2016</v>
      </c>
      <c r="D531" s="465">
        <v>6990</v>
      </c>
    </row>
    <row r="532" spans="1:4" ht="12.75" customHeight="1">
      <c r="A532" s="463">
        <v>14</v>
      </c>
      <c r="B532" s="464" t="s">
        <v>402</v>
      </c>
      <c r="C532" s="207">
        <v>2016</v>
      </c>
      <c r="D532" s="465">
        <v>848.7</v>
      </c>
    </row>
    <row r="533" spans="1:4" ht="12.75">
      <c r="A533" s="463">
        <v>15</v>
      </c>
      <c r="B533" s="464" t="s">
        <v>402</v>
      </c>
      <c r="C533" s="207">
        <v>2017</v>
      </c>
      <c r="D533" s="465">
        <v>3321</v>
      </c>
    </row>
    <row r="534" spans="1:4" ht="12.75">
      <c r="A534" s="463">
        <v>16</v>
      </c>
      <c r="B534" s="464" t="s">
        <v>762</v>
      </c>
      <c r="C534" s="207">
        <v>2017</v>
      </c>
      <c r="D534" s="465">
        <v>3567</v>
      </c>
    </row>
    <row r="535" spans="1:4" ht="12.75">
      <c r="A535" s="463">
        <v>17</v>
      </c>
      <c r="B535" s="464" t="s">
        <v>762</v>
      </c>
      <c r="C535" s="207">
        <v>2017</v>
      </c>
      <c r="D535" s="465">
        <v>3567</v>
      </c>
    </row>
    <row r="536" spans="1:4" ht="12.75">
      <c r="A536" s="463">
        <v>18</v>
      </c>
      <c r="B536" s="464" t="s">
        <v>763</v>
      </c>
      <c r="C536" s="207">
        <v>2017</v>
      </c>
      <c r="D536" s="465">
        <v>4428</v>
      </c>
    </row>
    <row r="537" spans="1:4" ht="12.75">
      <c r="A537" s="463">
        <v>19</v>
      </c>
      <c r="B537" s="464" t="s">
        <v>763</v>
      </c>
      <c r="C537" s="207">
        <v>2017</v>
      </c>
      <c r="D537" s="465">
        <v>4428</v>
      </c>
    </row>
    <row r="538" spans="1:4" ht="12.75">
      <c r="A538" s="463">
        <v>20</v>
      </c>
      <c r="B538" s="464" t="s">
        <v>764</v>
      </c>
      <c r="C538" s="207">
        <v>2017</v>
      </c>
      <c r="D538" s="465">
        <v>1574.1</v>
      </c>
    </row>
    <row r="539" spans="1:4" ht="12.75">
      <c r="A539" s="463">
        <v>21</v>
      </c>
      <c r="B539" s="464" t="s">
        <v>764</v>
      </c>
      <c r="C539" s="207">
        <v>2017</v>
      </c>
      <c r="D539" s="465">
        <v>1574.1</v>
      </c>
    </row>
    <row r="540" spans="1:4" ht="12.75">
      <c r="A540" s="463">
        <v>22</v>
      </c>
      <c r="B540" s="464" t="s">
        <v>402</v>
      </c>
      <c r="C540" s="207">
        <v>2017</v>
      </c>
      <c r="D540" s="465">
        <v>3321</v>
      </c>
    </row>
    <row r="541" spans="1:4" ht="12.75">
      <c r="A541" s="463">
        <v>23</v>
      </c>
      <c r="B541" s="464" t="s">
        <v>402</v>
      </c>
      <c r="C541" s="207">
        <v>2017</v>
      </c>
      <c r="D541" s="465">
        <v>318.57</v>
      </c>
    </row>
    <row r="542" spans="1:4" ht="12.75">
      <c r="A542" s="463">
        <v>24</v>
      </c>
      <c r="B542" s="464" t="s">
        <v>402</v>
      </c>
      <c r="C542" s="207">
        <v>2017</v>
      </c>
      <c r="D542" s="465">
        <v>318.57</v>
      </c>
    </row>
    <row r="543" spans="1:4" ht="12.75">
      <c r="A543" s="463">
        <v>25</v>
      </c>
      <c r="B543" s="464" t="s">
        <v>402</v>
      </c>
      <c r="C543" s="207">
        <v>2017</v>
      </c>
      <c r="D543" s="465">
        <v>318.57</v>
      </c>
    </row>
    <row r="544" spans="1:4" ht="12.75">
      <c r="A544" s="360"/>
      <c r="B544" s="364"/>
      <c r="C544" s="362"/>
      <c r="D544" s="365"/>
    </row>
    <row r="545" spans="1:4" ht="12.75">
      <c r="A545" s="208"/>
      <c r="B545" s="209"/>
      <c r="C545" s="210"/>
      <c r="D545" s="285">
        <f>SUM(D519:D544)</f>
        <v>82005.43000000002</v>
      </c>
    </row>
    <row r="546" spans="1:4" ht="12.75">
      <c r="A546" s="639" t="s">
        <v>702</v>
      </c>
      <c r="B546" s="640"/>
      <c r="C546" s="640"/>
      <c r="D546" s="641"/>
    </row>
    <row r="547" spans="1:4" ht="38.25">
      <c r="A547" s="205" t="s">
        <v>49</v>
      </c>
      <c r="B547" s="205" t="s">
        <v>90</v>
      </c>
      <c r="C547" s="205" t="s">
        <v>91</v>
      </c>
      <c r="D547" s="206" t="s">
        <v>92</v>
      </c>
    </row>
    <row r="548" spans="1:4" ht="12.75">
      <c r="A548" s="466">
        <v>1</v>
      </c>
      <c r="B548" s="467" t="s">
        <v>269</v>
      </c>
      <c r="C548" s="207">
        <v>2013</v>
      </c>
      <c r="D548" s="468">
        <v>2830</v>
      </c>
    </row>
    <row r="549" spans="1:4" ht="12.75">
      <c r="A549" s="466">
        <v>2</v>
      </c>
      <c r="B549" s="467" t="s">
        <v>269</v>
      </c>
      <c r="C549" s="207">
        <v>2014</v>
      </c>
      <c r="D549" s="468">
        <v>2250</v>
      </c>
    </row>
    <row r="550" spans="1:4" ht="12.75">
      <c r="A550" s="466">
        <v>3</v>
      </c>
      <c r="B550" s="467" t="s">
        <v>269</v>
      </c>
      <c r="C550" s="207">
        <v>2014</v>
      </c>
      <c r="D550" s="468">
        <v>2250</v>
      </c>
    </row>
    <row r="551" spans="1:4" ht="12.75">
      <c r="A551" s="466">
        <v>4</v>
      </c>
      <c r="B551" s="467" t="s">
        <v>407</v>
      </c>
      <c r="C551" s="207">
        <v>2014</v>
      </c>
      <c r="D551" s="468">
        <v>4161</v>
      </c>
    </row>
    <row r="552" spans="1:4" ht="12.75">
      <c r="A552" s="466">
        <v>5</v>
      </c>
      <c r="B552" s="467" t="s">
        <v>269</v>
      </c>
      <c r="C552" s="207">
        <v>2016</v>
      </c>
      <c r="D552" s="468">
        <v>1799.98</v>
      </c>
    </row>
    <row r="553" spans="1:4" ht="12.75">
      <c r="A553" s="466">
        <v>6</v>
      </c>
      <c r="B553" s="469" t="s">
        <v>269</v>
      </c>
      <c r="C553" s="470">
        <v>2016</v>
      </c>
      <c r="D553" s="471">
        <v>2250.9</v>
      </c>
    </row>
    <row r="554" spans="1:4" ht="12.75">
      <c r="A554" s="466">
        <v>7</v>
      </c>
      <c r="B554" s="469" t="s">
        <v>269</v>
      </c>
      <c r="C554" s="470">
        <v>2016</v>
      </c>
      <c r="D554" s="471">
        <v>2250.9</v>
      </c>
    </row>
    <row r="555" spans="1:4" ht="12.75">
      <c r="A555" s="466">
        <v>8</v>
      </c>
      <c r="B555" s="469" t="s">
        <v>269</v>
      </c>
      <c r="C555" s="470">
        <v>2016</v>
      </c>
      <c r="D555" s="471">
        <v>2250.9</v>
      </c>
    </row>
    <row r="556" spans="1:4" ht="12.75">
      <c r="A556" s="466">
        <v>9</v>
      </c>
      <c r="B556" s="469" t="s">
        <v>269</v>
      </c>
      <c r="C556" s="470">
        <v>2016</v>
      </c>
      <c r="D556" s="471">
        <v>2988.9</v>
      </c>
    </row>
    <row r="557" spans="1:4" ht="12.75">
      <c r="A557" s="466">
        <v>10</v>
      </c>
      <c r="B557" s="469" t="s">
        <v>269</v>
      </c>
      <c r="C557" s="470">
        <v>2016</v>
      </c>
      <c r="D557" s="471">
        <f>282.9+1968</f>
        <v>2250.9</v>
      </c>
    </row>
    <row r="558" spans="1:4" ht="12.75">
      <c r="A558" s="466">
        <v>11</v>
      </c>
      <c r="B558" s="469" t="s">
        <v>269</v>
      </c>
      <c r="C558" s="470">
        <v>2017</v>
      </c>
      <c r="D558" s="471">
        <v>2988.9</v>
      </c>
    </row>
    <row r="559" spans="1:4" ht="12.75">
      <c r="A559" s="466">
        <v>12</v>
      </c>
      <c r="B559" s="469" t="s">
        <v>269</v>
      </c>
      <c r="C559" s="470">
        <v>2017</v>
      </c>
      <c r="D559" s="471">
        <v>2988.9</v>
      </c>
    </row>
    <row r="560" spans="1:4" ht="12.75">
      <c r="A560" s="466">
        <v>13</v>
      </c>
      <c r="B560" s="469" t="s">
        <v>269</v>
      </c>
      <c r="C560" s="470">
        <v>2017</v>
      </c>
      <c r="D560" s="471">
        <v>2988.9</v>
      </c>
    </row>
    <row r="561" spans="1:4" ht="12.75">
      <c r="A561" s="466">
        <v>14</v>
      </c>
      <c r="B561" s="469" t="s">
        <v>269</v>
      </c>
      <c r="C561" s="470">
        <v>2017</v>
      </c>
      <c r="D561" s="471">
        <v>2988.9</v>
      </c>
    </row>
    <row r="562" spans="1:4" ht="12.75">
      <c r="A562" s="466">
        <v>15</v>
      </c>
      <c r="B562" s="469" t="s">
        <v>269</v>
      </c>
      <c r="C562" s="470">
        <v>2017</v>
      </c>
      <c r="D562" s="471">
        <v>2988.9</v>
      </c>
    </row>
    <row r="563" spans="1:4" ht="12.75">
      <c r="A563" s="466">
        <v>16</v>
      </c>
      <c r="B563" s="469" t="s">
        <v>269</v>
      </c>
      <c r="C563" s="470">
        <v>2017</v>
      </c>
      <c r="D563" s="471">
        <v>2988.9</v>
      </c>
    </row>
    <row r="564" spans="1:4" ht="12.75">
      <c r="A564" s="366"/>
      <c r="B564" s="361"/>
      <c r="C564" s="362"/>
      <c r="D564" s="363"/>
    </row>
    <row r="565" spans="1:4" ht="12.75">
      <c r="A565" s="208"/>
      <c r="B565" s="209"/>
      <c r="C565" s="210"/>
      <c r="D565" s="285">
        <f>SUM(D548:D564)</f>
        <v>43216.88000000001</v>
      </c>
    </row>
    <row r="566" spans="1:4" ht="12.75">
      <c r="A566" s="639" t="s">
        <v>93</v>
      </c>
      <c r="B566" s="640"/>
      <c r="C566" s="640"/>
      <c r="D566" s="641"/>
    </row>
    <row r="567" spans="1:4" ht="38.25">
      <c r="A567" s="205" t="s">
        <v>49</v>
      </c>
      <c r="B567" s="205" t="s">
        <v>90</v>
      </c>
      <c r="C567" s="205" t="s">
        <v>91</v>
      </c>
      <c r="D567" s="206" t="s">
        <v>92</v>
      </c>
    </row>
    <row r="568" spans="1:4" ht="12.75">
      <c r="A568" s="207"/>
      <c r="B568" s="211"/>
      <c r="C568" s="212"/>
      <c r="D568" s="286">
        <v>0</v>
      </c>
    </row>
    <row r="569" spans="1:4" ht="12.75">
      <c r="A569" s="207"/>
      <c r="B569" s="211"/>
      <c r="C569" s="212"/>
      <c r="D569" s="286">
        <v>0</v>
      </c>
    </row>
    <row r="570" spans="1:4" ht="12.75">
      <c r="A570" s="207"/>
      <c r="B570" s="211"/>
      <c r="C570" s="212"/>
      <c r="D570" s="286"/>
    </row>
    <row r="571" spans="1:4" ht="12.75">
      <c r="A571" s="208"/>
      <c r="B571" s="209"/>
      <c r="C571" s="210"/>
      <c r="D571" s="285">
        <f>SUM(D568:D570)</f>
        <v>0</v>
      </c>
    </row>
    <row r="572" spans="1:4" ht="12.75">
      <c r="A572" s="634" t="s">
        <v>136</v>
      </c>
      <c r="B572" s="635"/>
      <c r="C572" s="635"/>
      <c r="D572" s="636"/>
    </row>
    <row r="573" spans="1:4" ht="12.75" customHeight="1">
      <c r="A573" s="623" t="s">
        <v>704</v>
      </c>
      <c r="B573" s="623"/>
      <c r="C573" s="623"/>
      <c r="D573" s="623"/>
    </row>
    <row r="574" spans="1:4" ht="38.25">
      <c r="A574" s="26" t="s">
        <v>49</v>
      </c>
      <c r="B574" s="26" t="s">
        <v>90</v>
      </c>
      <c r="C574" s="26" t="s">
        <v>91</v>
      </c>
      <c r="D574" s="27" t="s">
        <v>92</v>
      </c>
    </row>
    <row r="575" spans="1:4" ht="12.75">
      <c r="A575" s="180">
        <v>1</v>
      </c>
      <c r="B575" s="182" t="s">
        <v>252</v>
      </c>
      <c r="C575" s="54">
        <v>2013</v>
      </c>
      <c r="D575" s="166">
        <v>2253.45</v>
      </c>
    </row>
    <row r="576" spans="1:4" ht="12.75">
      <c r="A576" s="180">
        <v>2</v>
      </c>
      <c r="B576" s="55" t="s">
        <v>416</v>
      </c>
      <c r="C576" s="54">
        <v>2013</v>
      </c>
      <c r="D576" s="56">
        <v>480</v>
      </c>
    </row>
    <row r="577" spans="1:4" ht="12.75">
      <c r="A577" s="180">
        <v>3</v>
      </c>
      <c r="B577" s="55" t="s">
        <v>417</v>
      </c>
      <c r="C577" s="54">
        <v>2011</v>
      </c>
      <c r="D577" s="56">
        <v>1240</v>
      </c>
    </row>
    <row r="578" spans="1:4" ht="12.75">
      <c r="A578" s="180">
        <v>4</v>
      </c>
      <c r="B578" s="55" t="s">
        <v>418</v>
      </c>
      <c r="C578" s="54">
        <v>2013</v>
      </c>
      <c r="D578" s="56">
        <v>2999</v>
      </c>
    </row>
    <row r="579" spans="1:4" ht="12.75">
      <c r="A579" s="180">
        <v>5</v>
      </c>
      <c r="B579" s="55" t="s">
        <v>419</v>
      </c>
      <c r="C579" s="54">
        <v>2014</v>
      </c>
      <c r="D579" s="56">
        <v>280</v>
      </c>
    </row>
    <row r="580" spans="1:4" ht="12.75">
      <c r="A580" s="180">
        <v>6</v>
      </c>
      <c r="B580" s="55" t="s">
        <v>651</v>
      </c>
      <c r="C580" s="54">
        <v>2015</v>
      </c>
      <c r="D580" s="56">
        <v>867.15</v>
      </c>
    </row>
    <row r="581" spans="1:4" ht="12.75">
      <c r="A581" s="180">
        <v>7</v>
      </c>
      <c r="B581" s="55" t="s">
        <v>652</v>
      </c>
      <c r="C581" s="54">
        <v>2015</v>
      </c>
      <c r="D581" s="56">
        <v>396.59</v>
      </c>
    </row>
    <row r="582" spans="1:4" ht="12.75">
      <c r="A582" s="180">
        <v>8</v>
      </c>
      <c r="B582" s="55" t="s">
        <v>777</v>
      </c>
      <c r="C582" s="54">
        <v>2017</v>
      </c>
      <c r="D582" s="56">
        <v>6490</v>
      </c>
    </row>
    <row r="583" spans="1:4" ht="12.75">
      <c r="A583" s="179"/>
      <c r="B583" s="29"/>
      <c r="C583" s="84"/>
      <c r="D583" s="30">
        <f>SUM(D575:D582)</f>
        <v>15006.189999999999</v>
      </c>
    </row>
    <row r="584" spans="1:4" ht="12.75">
      <c r="A584" s="654" t="s">
        <v>702</v>
      </c>
      <c r="B584" s="655"/>
      <c r="C584" s="655"/>
      <c r="D584" s="656"/>
    </row>
    <row r="585" spans="1:4" ht="38.25">
      <c r="A585" s="26" t="s">
        <v>49</v>
      </c>
      <c r="B585" s="26" t="s">
        <v>90</v>
      </c>
      <c r="C585" s="26" t="s">
        <v>91</v>
      </c>
      <c r="D585" s="27" t="s">
        <v>92</v>
      </c>
    </row>
    <row r="586" spans="1:4" ht="12.75">
      <c r="A586" s="31"/>
      <c r="B586" s="53"/>
      <c r="C586" s="62"/>
      <c r="D586" s="56"/>
    </row>
    <row r="587" spans="1:4" ht="12.75">
      <c r="A587" s="28"/>
      <c r="B587" s="29"/>
      <c r="C587" s="25"/>
      <c r="D587" s="32">
        <f>SUM(D586:D586)</f>
        <v>0</v>
      </c>
    </row>
    <row r="589" spans="1:4" ht="12.75">
      <c r="A589" s="671" t="s">
        <v>137</v>
      </c>
      <c r="B589" s="672"/>
      <c r="C589" s="672"/>
      <c r="D589" s="673"/>
    </row>
    <row r="590" spans="1:4" ht="12.75">
      <c r="A590" s="650" t="s">
        <v>787</v>
      </c>
      <c r="B590" s="651"/>
      <c r="C590" s="651"/>
      <c r="D590" s="651"/>
    </row>
    <row r="591" spans="1:4" ht="38.25">
      <c r="A591" s="223" t="s">
        <v>49</v>
      </c>
      <c r="B591" s="223" t="s">
        <v>424</v>
      </c>
      <c r="C591" s="223" t="s">
        <v>91</v>
      </c>
      <c r="D591" s="224" t="s">
        <v>92</v>
      </c>
    </row>
    <row r="592" spans="1:4" ht="12.75">
      <c r="A592" s="481">
        <v>1</v>
      </c>
      <c r="B592" s="482" t="s">
        <v>163</v>
      </c>
      <c r="C592" s="483">
        <v>2013</v>
      </c>
      <c r="D592" s="484">
        <v>7962</v>
      </c>
    </row>
    <row r="593" spans="1:4" ht="12.75">
      <c r="A593" s="481">
        <v>2</v>
      </c>
      <c r="B593" s="482" t="s">
        <v>425</v>
      </c>
      <c r="C593" s="483">
        <v>2013</v>
      </c>
      <c r="D593" s="484">
        <v>2399</v>
      </c>
    </row>
    <row r="594" spans="1:4" ht="12.75">
      <c r="A594" s="481">
        <v>3</v>
      </c>
      <c r="B594" s="482" t="s">
        <v>426</v>
      </c>
      <c r="C594" s="483">
        <v>2014</v>
      </c>
      <c r="D594" s="484">
        <v>5389.89</v>
      </c>
    </row>
    <row r="595" spans="1:4" ht="12.75">
      <c r="A595" s="481">
        <v>4</v>
      </c>
      <c r="B595" s="482" t="s">
        <v>427</v>
      </c>
      <c r="C595" s="483">
        <v>2014</v>
      </c>
      <c r="D595" s="484">
        <v>2499</v>
      </c>
    </row>
    <row r="596" spans="1:4" ht="12.75">
      <c r="A596" s="481">
        <v>5</v>
      </c>
      <c r="B596" s="482" t="s">
        <v>428</v>
      </c>
      <c r="C596" s="483">
        <v>2014</v>
      </c>
      <c r="D596" s="484">
        <v>2780</v>
      </c>
    </row>
    <row r="597" spans="1:4" ht="12.75">
      <c r="A597" s="481">
        <v>6</v>
      </c>
      <c r="B597" s="482" t="s">
        <v>429</v>
      </c>
      <c r="C597" s="483">
        <v>2014</v>
      </c>
      <c r="D597" s="484">
        <v>3486.22</v>
      </c>
    </row>
    <row r="598" spans="1:4" ht="12.75">
      <c r="A598" s="481">
        <v>7</v>
      </c>
      <c r="B598" s="482" t="s">
        <v>430</v>
      </c>
      <c r="C598" s="483">
        <v>2014</v>
      </c>
      <c r="D598" s="484">
        <v>632.52</v>
      </c>
    </row>
    <row r="599" spans="1:4" ht="12.75">
      <c r="A599" s="481">
        <v>8</v>
      </c>
      <c r="B599" s="482" t="s">
        <v>431</v>
      </c>
      <c r="C599" s="483">
        <v>2014</v>
      </c>
      <c r="D599" s="484">
        <v>5630.15</v>
      </c>
    </row>
    <row r="600" spans="1:4" ht="12.75">
      <c r="A600" s="481">
        <v>9</v>
      </c>
      <c r="B600" s="482" t="s">
        <v>432</v>
      </c>
      <c r="C600" s="483">
        <v>2015</v>
      </c>
      <c r="D600" s="484">
        <v>583</v>
      </c>
    </row>
    <row r="601" spans="1:4" ht="12.75">
      <c r="A601" s="481">
        <v>10</v>
      </c>
      <c r="B601" s="482" t="s">
        <v>433</v>
      </c>
      <c r="C601" s="483">
        <v>2015</v>
      </c>
      <c r="D601" s="484">
        <v>669</v>
      </c>
    </row>
    <row r="602" spans="1:4" ht="12.75">
      <c r="A602" s="481">
        <v>11</v>
      </c>
      <c r="B602" s="482" t="s">
        <v>654</v>
      </c>
      <c r="C602" s="483">
        <v>2016</v>
      </c>
      <c r="D602" s="484">
        <v>5159</v>
      </c>
    </row>
    <row r="603" spans="1:4" ht="12.75">
      <c r="A603" s="481">
        <v>12</v>
      </c>
      <c r="B603" s="482" t="s">
        <v>781</v>
      </c>
      <c r="C603" s="483">
        <v>2017</v>
      </c>
      <c r="D603" s="484">
        <v>1228</v>
      </c>
    </row>
    <row r="604" spans="1:4" ht="12.75">
      <c r="A604" s="481">
        <v>13</v>
      </c>
      <c r="B604" s="482" t="s">
        <v>782</v>
      </c>
      <c r="C604" s="483">
        <v>2017</v>
      </c>
      <c r="D604" s="484">
        <v>339</v>
      </c>
    </row>
    <row r="605" spans="1:4" ht="12.75">
      <c r="A605" s="481">
        <v>14</v>
      </c>
      <c r="B605" s="482" t="s">
        <v>783</v>
      </c>
      <c r="C605" s="483">
        <v>2017</v>
      </c>
      <c r="D605" s="484">
        <v>239</v>
      </c>
    </row>
    <row r="606" spans="1:4" ht="12.75">
      <c r="A606" s="481">
        <v>15</v>
      </c>
      <c r="B606" s="482" t="s">
        <v>784</v>
      </c>
      <c r="C606" s="483">
        <v>2017</v>
      </c>
      <c r="D606" s="484">
        <v>279</v>
      </c>
    </row>
    <row r="607" spans="1:4" ht="12.75">
      <c r="A607" s="481">
        <v>16</v>
      </c>
      <c r="B607" s="482" t="s">
        <v>785</v>
      </c>
      <c r="C607" s="483">
        <v>2017</v>
      </c>
      <c r="D607" s="484">
        <v>1098</v>
      </c>
    </row>
    <row r="608" spans="1:4" ht="12.75">
      <c r="A608" s="481">
        <v>17</v>
      </c>
      <c r="B608" s="482" t="s">
        <v>786</v>
      </c>
      <c r="C608" s="483">
        <v>2018</v>
      </c>
      <c r="D608" s="484">
        <v>399</v>
      </c>
    </row>
    <row r="609" spans="1:4" ht="12.75">
      <c r="A609" s="481">
        <v>18</v>
      </c>
      <c r="B609" s="482" t="s">
        <v>784</v>
      </c>
      <c r="C609" s="483">
        <v>2018</v>
      </c>
      <c r="D609" s="484">
        <v>634</v>
      </c>
    </row>
    <row r="610" spans="1:4" ht="12.75">
      <c r="A610" s="481">
        <v>19</v>
      </c>
      <c r="B610" s="482" t="s">
        <v>783</v>
      </c>
      <c r="C610" s="483">
        <v>2018</v>
      </c>
      <c r="D610" s="484">
        <v>277</v>
      </c>
    </row>
    <row r="611" spans="1:4" ht="12.75">
      <c r="A611" s="225"/>
      <c r="B611" s="227"/>
      <c r="C611" s="226"/>
      <c r="D611" s="359"/>
    </row>
    <row r="612" spans="1:4" ht="12.75">
      <c r="A612" s="225"/>
      <c r="B612" s="227"/>
      <c r="C612" s="226"/>
      <c r="D612" s="359"/>
    </row>
    <row r="613" spans="1:4" ht="12.75">
      <c r="A613" s="225"/>
      <c r="B613" s="227"/>
      <c r="C613" s="226"/>
      <c r="D613" s="359"/>
    </row>
    <row r="614" spans="1:4" ht="12" customHeight="1">
      <c r="A614" s="225"/>
      <c r="B614" s="227"/>
      <c r="C614" s="226"/>
      <c r="D614" s="287"/>
    </row>
    <row r="615" spans="1:4" ht="12.75">
      <c r="A615" s="225"/>
      <c r="B615" s="227"/>
      <c r="C615" s="226"/>
      <c r="D615" s="287"/>
    </row>
    <row r="616" spans="1:4" ht="12.75">
      <c r="A616" s="225"/>
      <c r="B616" s="227"/>
      <c r="C616" s="226"/>
      <c r="D616" s="287"/>
    </row>
    <row r="617" spans="1:4" ht="12.75">
      <c r="A617" s="228"/>
      <c r="B617" s="229"/>
      <c r="C617" s="230"/>
      <c r="D617" s="288">
        <f>SUM(D592:D616)</f>
        <v>41682.78</v>
      </c>
    </row>
    <row r="618" spans="1:4" ht="12.75">
      <c r="A618" s="682" t="s">
        <v>788</v>
      </c>
      <c r="B618" s="683"/>
      <c r="C618" s="683"/>
      <c r="D618" s="684"/>
    </row>
    <row r="619" spans="1:4" ht="38.25">
      <c r="A619" s="223" t="s">
        <v>49</v>
      </c>
      <c r="B619" s="223" t="s">
        <v>424</v>
      </c>
      <c r="C619" s="223" t="s">
        <v>91</v>
      </c>
      <c r="D619" s="224" t="s">
        <v>92</v>
      </c>
    </row>
    <row r="620" spans="1:4" ht="12.75">
      <c r="A620" s="485">
        <v>1</v>
      </c>
      <c r="B620" s="486" t="s">
        <v>789</v>
      </c>
      <c r="C620" s="483">
        <v>2016</v>
      </c>
      <c r="D620" s="487">
        <v>1137</v>
      </c>
    </row>
    <row r="621" spans="1:4" ht="12.75">
      <c r="A621" s="485">
        <v>2</v>
      </c>
      <c r="B621" s="486" t="s">
        <v>790</v>
      </c>
      <c r="C621" s="483">
        <v>2016</v>
      </c>
      <c r="D621" s="487">
        <v>3398</v>
      </c>
    </row>
    <row r="622" spans="1:4" ht="12.75">
      <c r="A622" s="485">
        <v>3</v>
      </c>
      <c r="B622" s="486" t="s">
        <v>791</v>
      </c>
      <c r="C622" s="483">
        <v>2018</v>
      </c>
      <c r="D622" s="487">
        <v>2536</v>
      </c>
    </row>
    <row r="623" spans="1:4" ht="12.75">
      <c r="A623" s="485">
        <v>4</v>
      </c>
      <c r="B623" s="486" t="s">
        <v>655</v>
      </c>
      <c r="C623" s="483">
        <v>2015</v>
      </c>
      <c r="D623" s="487">
        <v>519</v>
      </c>
    </row>
    <row r="624" spans="1:4" ht="12.75">
      <c r="A624" s="485">
        <v>5</v>
      </c>
      <c r="B624" s="486" t="s">
        <v>791</v>
      </c>
      <c r="C624" s="483">
        <v>2018</v>
      </c>
      <c r="D624" s="487">
        <v>1949</v>
      </c>
    </row>
    <row r="625" spans="1:4" ht="12.75">
      <c r="A625" s="485">
        <v>6</v>
      </c>
      <c r="B625" s="488" t="s">
        <v>792</v>
      </c>
      <c r="C625" s="489">
        <v>2018</v>
      </c>
      <c r="D625" s="490">
        <v>125</v>
      </c>
    </row>
    <row r="626" spans="1:4" ht="12.75">
      <c r="A626" s="485">
        <v>7</v>
      </c>
      <c r="B626" s="488" t="s">
        <v>435</v>
      </c>
      <c r="C626" s="489">
        <v>2014</v>
      </c>
      <c r="D626" s="490">
        <v>769.99</v>
      </c>
    </row>
    <row r="627" spans="1:4" ht="12.75">
      <c r="A627" s="485">
        <v>8</v>
      </c>
      <c r="B627" s="488" t="s">
        <v>436</v>
      </c>
      <c r="C627" s="489">
        <v>2014</v>
      </c>
      <c r="D627" s="490">
        <v>404.67</v>
      </c>
    </row>
    <row r="628" spans="1:4" ht="12.75">
      <c r="A628" s="485">
        <v>9</v>
      </c>
      <c r="B628" s="488" t="s">
        <v>437</v>
      </c>
      <c r="C628" s="489">
        <v>2014</v>
      </c>
      <c r="D628" s="490">
        <v>5196</v>
      </c>
    </row>
    <row r="629" spans="1:4" ht="12.75">
      <c r="A629" s="485">
        <v>10</v>
      </c>
      <c r="B629" s="482" t="s">
        <v>438</v>
      </c>
      <c r="C629" s="483">
        <v>2014</v>
      </c>
      <c r="D629" s="484">
        <v>1049</v>
      </c>
    </row>
    <row r="630" spans="1:4" ht="12" customHeight="1">
      <c r="A630" s="485">
        <v>11</v>
      </c>
      <c r="B630" s="482" t="s">
        <v>269</v>
      </c>
      <c r="C630" s="483">
        <v>2014</v>
      </c>
      <c r="D630" s="484">
        <v>1999</v>
      </c>
    </row>
    <row r="631" spans="1:4" ht="12.75">
      <c r="A631" s="485">
        <v>12</v>
      </c>
      <c r="B631" s="482" t="s">
        <v>656</v>
      </c>
      <c r="C631" s="483">
        <v>2016</v>
      </c>
      <c r="D631" s="484">
        <v>4519.02</v>
      </c>
    </row>
    <row r="632" spans="1:4" ht="12.75">
      <c r="A632" s="485">
        <v>13</v>
      </c>
      <c r="B632" s="482" t="s">
        <v>657</v>
      </c>
      <c r="C632" s="483">
        <v>2016</v>
      </c>
      <c r="D632" s="484">
        <v>1481.6</v>
      </c>
    </row>
    <row r="633" spans="1:4" ht="12.75">
      <c r="A633" s="485">
        <v>14</v>
      </c>
      <c r="B633" s="482" t="s">
        <v>572</v>
      </c>
      <c r="C633" s="483">
        <v>2017</v>
      </c>
      <c r="D633" s="484">
        <v>1799</v>
      </c>
    </row>
    <row r="634" spans="1:4" ht="12.75">
      <c r="A634" s="485">
        <v>15</v>
      </c>
      <c r="B634" s="482" t="s">
        <v>434</v>
      </c>
      <c r="C634" s="483">
        <v>2017</v>
      </c>
      <c r="D634" s="484">
        <v>369</v>
      </c>
    </row>
    <row r="635" spans="1:4" ht="12.75">
      <c r="A635" s="485">
        <v>15</v>
      </c>
      <c r="B635" s="482" t="s">
        <v>572</v>
      </c>
      <c r="C635" s="483">
        <v>2017</v>
      </c>
      <c r="D635" s="484">
        <v>3299.99</v>
      </c>
    </row>
    <row r="636" spans="1:4" ht="12.75">
      <c r="A636" s="485">
        <v>17</v>
      </c>
      <c r="B636" s="482" t="s">
        <v>513</v>
      </c>
      <c r="C636" s="483">
        <v>2017</v>
      </c>
      <c r="D636" s="484">
        <v>17404.5</v>
      </c>
    </row>
    <row r="637" spans="1:4" ht="12.75">
      <c r="A637" s="485">
        <v>18</v>
      </c>
      <c r="B637" s="482" t="s">
        <v>793</v>
      </c>
      <c r="C637" s="483">
        <v>2017</v>
      </c>
      <c r="D637" s="484">
        <v>449</v>
      </c>
    </row>
    <row r="638" spans="1:4" ht="12.75">
      <c r="A638" s="485">
        <v>19</v>
      </c>
      <c r="B638" s="482" t="s">
        <v>269</v>
      </c>
      <c r="C638" s="483">
        <v>2017</v>
      </c>
      <c r="D638" s="484">
        <v>2199</v>
      </c>
    </row>
    <row r="639" spans="1:4" ht="12.75">
      <c r="A639" s="485">
        <v>20</v>
      </c>
      <c r="B639" s="482" t="s">
        <v>269</v>
      </c>
      <c r="C639" s="483">
        <v>2017</v>
      </c>
      <c r="D639" s="484">
        <v>3300</v>
      </c>
    </row>
    <row r="640" spans="1:4" ht="12.75">
      <c r="A640" s="231"/>
      <c r="B640" s="227"/>
      <c r="C640" s="226"/>
      <c r="D640" s="359"/>
    </row>
    <row r="641" spans="1:4" ht="12.75">
      <c r="A641" s="231"/>
      <c r="B641" s="227"/>
      <c r="C641" s="226"/>
      <c r="D641" s="359"/>
    </row>
    <row r="642" spans="1:4" ht="12.75">
      <c r="A642" s="231"/>
      <c r="B642" s="227"/>
      <c r="C642" s="226"/>
      <c r="D642" s="359"/>
    </row>
    <row r="643" spans="1:4" ht="12.75">
      <c r="A643" s="231"/>
      <c r="B643" s="227"/>
      <c r="C643" s="226"/>
      <c r="D643" s="287"/>
    </row>
    <row r="644" spans="1:4" ht="12.75">
      <c r="A644" s="228"/>
      <c r="B644" s="229"/>
      <c r="C644" s="230"/>
      <c r="D644" s="288">
        <f>SUM(D620:D643)</f>
        <v>53903.77</v>
      </c>
    </row>
    <row r="645" spans="1:4" ht="12.75" customHeight="1">
      <c r="A645" s="670" t="s">
        <v>794</v>
      </c>
      <c r="B645" s="670"/>
      <c r="C645" s="670"/>
      <c r="D645" s="670"/>
    </row>
    <row r="646" spans="1:4" ht="38.25">
      <c r="A646" s="491" t="s">
        <v>49</v>
      </c>
      <c r="B646" s="491" t="s">
        <v>424</v>
      </c>
      <c r="C646" s="491" t="s">
        <v>91</v>
      </c>
      <c r="D646" s="492" t="s">
        <v>92</v>
      </c>
    </row>
    <row r="647" spans="1:4" ht="12.75">
      <c r="A647" s="483">
        <v>1</v>
      </c>
      <c r="B647" s="493" t="s">
        <v>439</v>
      </c>
      <c r="C647" s="485" t="s">
        <v>440</v>
      </c>
      <c r="D647" s="494">
        <v>14196.2</v>
      </c>
    </row>
    <row r="648" spans="1:4" ht="12.75">
      <c r="A648" s="483" t="s">
        <v>474</v>
      </c>
      <c r="B648" s="493" t="s">
        <v>795</v>
      </c>
      <c r="C648" s="485">
        <v>2006.2016</v>
      </c>
      <c r="D648" s="494">
        <v>29225.08</v>
      </c>
    </row>
    <row r="649" spans="1:4" ht="12.75">
      <c r="A649" s="226"/>
      <c r="B649" s="232"/>
      <c r="C649" s="231"/>
      <c r="D649" s="286"/>
    </row>
    <row r="650" spans="1:4" ht="12.75">
      <c r="A650" s="228"/>
      <c r="B650" s="229"/>
      <c r="C650" s="230"/>
      <c r="D650" s="288">
        <f>SUM(D647:D649)</f>
        <v>43421.28</v>
      </c>
    </row>
    <row r="651" spans="1:4" ht="12.75">
      <c r="A651" s="664" t="s">
        <v>138</v>
      </c>
      <c r="B651" s="665"/>
      <c r="C651" s="665"/>
      <c r="D651" s="666"/>
    </row>
    <row r="652" spans="1:4" ht="12.75" customHeight="1">
      <c r="A652" s="623" t="s">
        <v>704</v>
      </c>
      <c r="B652" s="623"/>
      <c r="C652" s="623"/>
      <c r="D652" s="623"/>
    </row>
    <row r="653" spans="1:4" ht="38.25">
      <c r="A653" s="26" t="s">
        <v>49</v>
      </c>
      <c r="B653" s="26" t="s">
        <v>90</v>
      </c>
      <c r="C653" s="26" t="s">
        <v>91</v>
      </c>
      <c r="D653" s="27" t="s">
        <v>92</v>
      </c>
    </row>
    <row r="654" spans="1:4" ht="12.75">
      <c r="A654" s="180">
        <v>1</v>
      </c>
      <c r="B654" s="55" t="s">
        <v>807</v>
      </c>
      <c r="C654" s="54">
        <v>2013</v>
      </c>
      <c r="D654" s="56">
        <v>1960</v>
      </c>
    </row>
    <row r="655" spans="1:4" ht="12.75">
      <c r="A655" s="180">
        <v>2</v>
      </c>
      <c r="B655" s="55" t="s">
        <v>808</v>
      </c>
      <c r="C655" s="54">
        <v>2014</v>
      </c>
      <c r="D655" s="56">
        <v>2600</v>
      </c>
    </row>
    <row r="656" spans="1:4" ht="12.75">
      <c r="A656" s="180">
        <v>3</v>
      </c>
      <c r="B656" s="55" t="s">
        <v>230</v>
      </c>
      <c r="C656" s="54">
        <v>2014</v>
      </c>
      <c r="D656" s="56">
        <v>800</v>
      </c>
    </row>
    <row r="657" spans="1:4" ht="12.75">
      <c r="A657" s="180">
        <v>4</v>
      </c>
      <c r="B657" s="55" t="s">
        <v>231</v>
      </c>
      <c r="C657" s="54">
        <v>2014</v>
      </c>
      <c r="D657" s="56">
        <v>800</v>
      </c>
    </row>
    <row r="658" spans="1:4" ht="12.75">
      <c r="A658" s="180">
        <v>5</v>
      </c>
      <c r="B658" s="55" t="s">
        <v>230</v>
      </c>
      <c r="C658" s="54">
        <v>2014</v>
      </c>
      <c r="D658" s="56">
        <v>800</v>
      </c>
    </row>
    <row r="659" spans="1:4" ht="12.75">
      <c r="A659" s="180">
        <v>6</v>
      </c>
      <c r="B659" s="55" t="s">
        <v>230</v>
      </c>
      <c r="C659" s="54">
        <v>2014</v>
      </c>
      <c r="D659" s="56">
        <v>800</v>
      </c>
    </row>
    <row r="660" spans="1:4" ht="12.75">
      <c r="A660" s="180">
        <v>7</v>
      </c>
      <c r="B660" s="55" t="s">
        <v>230</v>
      </c>
      <c r="C660" s="54">
        <v>2014</v>
      </c>
      <c r="D660" s="56">
        <v>800</v>
      </c>
    </row>
    <row r="661" spans="1:4" ht="12.75">
      <c r="A661" s="180">
        <v>8</v>
      </c>
      <c r="B661" s="55" t="s">
        <v>231</v>
      </c>
      <c r="C661" s="54">
        <v>2015</v>
      </c>
      <c r="D661" s="56">
        <v>720</v>
      </c>
    </row>
    <row r="662" spans="1:4" ht="12.75">
      <c r="A662" s="180">
        <v>9</v>
      </c>
      <c r="B662" s="55" t="s">
        <v>230</v>
      </c>
      <c r="C662" s="54">
        <v>2016</v>
      </c>
      <c r="D662" s="56">
        <v>1200</v>
      </c>
    </row>
    <row r="663" spans="1:4" ht="12.75" customHeight="1">
      <c r="A663" s="199"/>
      <c r="B663" s="198"/>
      <c r="C663" s="181"/>
      <c r="D663" s="289"/>
    </row>
    <row r="664" spans="1:4" ht="12.75">
      <c r="A664" s="199"/>
      <c r="B664" s="198"/>
      <c r="C664" s="181"/>
      <c r="D664" s="289"/>
    </row>
    <row r="665" spans="1:4" ht="12.75">
      <c r="A665" s="199"/>
      <c r="B665" s="198"/>
      <c r="C665" s="181"/>
      <c r="D665" s="289"/>
    </row>
    <row r="666" spans="1:4" ht="12.75">
      <c r="A666" s="228"/>
      <c r="B666" s="229"/>
      <c r="C666" s="230"/>
      <c r="D666" s="288">
        <f>SUM(D654:D665)</f>
        <v>10480</v>
      </c>
    </row>
    <row r="667" spans="1:4" ht="12.75" customHeight="1">
      <c r="A667" s="624" t="s">
        <v>743</v>
      </c>
      <c r="B667" s="625"/>
      <c r="C667" s="625"/>
      <c r="D667" s="626"/>
    </row>
    <row r="668" spans="1:4" ht="38.25">
      <c r="A668" s="26" t="s">
        <v>49</v>
      </c>
      <c r="B668" s="26" t="s">
        <v>90</v>
      </c>
      <c r="C668" s="26" t="s">
        <v>91</v>
      </c>
      <c r="D668" s="27" t="s">
        <v>92</v>
      </c>
    </row>
    <row r="669" spans="1:4" ht="12.75">
      <c r="A669" s="178">
        <v>1</v>
      </c>
      <c r="B669" s="55" t="s">
        <v>232</v>
      </c>
      <c r="C669" s="54">
        <v>2013</v>
      </c>
      <c r="D669" s="56">
        <v>2780</v>
      </c>
    </row>
    <row r="670" spans="1:4" ht="12.75">
      <c r="A670" s="178">
        <v>2</v>
      </c>
      <c r="B670" s="55" t="s">
        <v>232</v>
      </c>
      <c r="C670" s="54">
        <v>2014</v>
      </c>
      <c r="D670" s="56">
        <v>2800</v>
      </c>
    </row>
    <row r="671" spans="1:4" ht="12.75">
      <c r="A671" s="178">
        <v>3</v>
      </c>
      <c r="B671" s="182" t="s">
        <v>232</v>
      </c>
      <c r="C671" s="54">
        <v>2015</v>
      </c>
      <c r="D671" s="166">
        <v>1500</v>
      </c>
    </row>
    <row r="672" spans="1:4" ht="12.75">
      <c r="A672" s="178">
        <v>4</v>
      </c>
      <c r="B672" s="183" t="s">
        <v>232</v>
      </c>
      <c r="C672" s="181">
        <v>2017</v>
      </c>
      <c r="D672" s="338">
        <v>2200</v>
      </c>
    </row>
    <row r="673" spans="1:4" ht="12.75">
      <c r="A673" s="197"/>
      <c r="B673" s="198"/>
      <c r="C673" s="181"/>
      <c r="D673" s="289"/>
    </row>
    <row r="674" spans="1:4" ht="12.75">
      <c r="A674" s="228" t="s">
        <v>118</v>
      </c>
      <c r="B674" s="229"/>
      <c r="C674" s="230"/>
      <c r="D674" s="288">
        <f>SUM(D669:D673)</f>
        <v>9280</v>
      </c>
    </row>
    <row r="675" spans="1:4" ht="12.75">
      <c r="A675" s="628" t="s">
        <v>703</v>
      </c>
      <c r="B675" s="629"/>
      <c r="C675" s="629"/>
      <c r="D675" s="630" t="s">
        <v>118</v>
      </c>
    </row>
    <row r="676" spans="1:4" ht="38.25">
      <c r="A676" s="26" t="s">
        <v>49</v>
      </c>
      <c r="B676" s="26" t="s">
        <v>90</v>
      </c>
      <c r="C676" s="26" t="s">
        <v>91</v>
      </c>
      <c r="D676" s="27" t="s">
        <v>92</v>
      </c>
    </row>
    <row r="677" spans="1:4" ht="12.75">
      <c r="A677" s="1"/>
      <c r="B677" s="59"/>
      <c r="C677" s="60"/>
      <c r="D677" s="61"/>
    </row>
    <row r="678" spans="1:4" ht="12.75">
      <c r="A678" s="661" t="s">
        <v>139</v>
      </c>
      <c r="B678" s="662"/>
      <c r="C678" s="662"/>
      <c r="D678" s="663"/>
    </row>
    <row r="679" spans="1:4" ht="12.75" customHeight="1">
      <c r="A679" s="623" t="s">
        <v>704</v>
      </c>
      <c r="B679" s="623"/>
      <c r="C679" s="623"/>
      <c r="D679" s="623"/>
    </row>
    <row r="680" spans="1:4" ht="38.25">
      <c r="A680" s="26" t="s">
        <v>49</v>
      </c>
      <c r="B680" s="26" t="s">
        <v>90</v>
      </c>
      <c r="C680" s="26" t="s">
        <v>91</v>
      </c>
      <c r="D680" s="27" t="s">
        <v>92</v>
      </c>
    </row>
    <row r="681" spans="1:4" ht="12.75">
      <c r="A681" s="180">
        <v>1</v>
      </c>
      <c r="B681" s="182" t="s">
        <v>814</v>
      </c>
      <c r="C681" s="54">
        <v>2018</v>
      </c>
      <c r="D681" s="166">
        <v>14451.8</v>
      </c>
    </row>
    <row r="682" spans="1:4" ht="12.75">
      <c r="A682" s="180">
        <v>2</v>
      </c>
      <c r="B682" s="55" t="s">
        <v>815</v>
      </c>
      <c r="C682" s="54">
        <v>2018</v>
      </c>
      <c r="D682" s="56">
        <v>3136.5</v>
      </c>
    </row>
    <row r="683" spans="1:4" ht="12.75">
      <c r="A683" s="228"/>
      <c r="B683" s="229"/>
      <c r="C683" s="230"/>
      <c r="D683" s="288">
        <f>SUM(D681:D682)</f>
        <v>17588.3</v>
      </c>
    </row>
    <row r="684" spans="1:4" ht="12.75">
      <c r="A684" s="628" t="s">
        <v>702</v>
      </c>
      <c r="B684" s="629"/>
      <c r="C684" s="629"/>
      <c r="D684" s="630"/>
    </row>
    <row r="685" spans="1:4" ht="38.25">
      <c r="A685" s="26" t="s">
        <v>49</v>
      </c>
      <c r="B685" s="26" t="s">
        <v>90</v>
      </c>
      <c r="C685" s="26" t="s">
        <v>91</v>
      </c>
      <c r="D685" s="27" t="s">
        <v>92</v>
      </c>
    </row>
    <row r="686" spans="2:4" ht="12.75">
      <c r="B686" s="55"/>
      <c r="C686" s="54"/>
      <c r="D686" s="56"/>
    </row>
    <row r="687" spans="1:4" ht="12.75">
      <c r="A687" s="28"/>
      <c r="B687" s="29"/>
      <c r="C687" s="25"/>
      <c r="D687" s="32">
        <f>SUM(D686:D686)</f>
        <v>0</v>
      </c>
    </row>
    <row r="688" spans="1:4" ht="12.75">
      <c r="A688" s="667" t="s">
        <v>140</v>
      </c>
      <c r="B688" s="668"/>
      <c r="C688" s="668"/>
      <c r="D688" s="669"/>
    </row>
    <row r="689" spans="1:4" ht="12.75">
      <c r="A689" s="628" t="s">
        <v>828</v>
      </c>
      <c r="B689" s="629"/>
      <c r="C689" s="629"/>
      <c r="D689" s="630"/>
    </row>
    <row r="690" spans="1:4" ht="38.25">
      <c r="A690" s="241" t="s">
        <v>49</v>
      </c>
      <c r="B690" s="241" t="s">
        <v>424</v>
      </c>
      <c r="C690" s="241" t="s">
        <v>91</v>
      </c>
      <c r="D690" s="242" t="s">
        <v>92</v>
      </c>
    </row>
    <row r="691" spans="1:4" ht="12.75">
      <c r="A691" s="243" t="s">
        <v>101</v>
      </c>
      <c r="B691" s="244" t="s">
        <v>473</v>
      </c>
      <c r="C691" s="245">
        <v>2014</v>
      </c>
      <c r="D691" s="280">
        <v>998</v>
      </c>
    </row>
    <row r="692" spans="1:4" ht="12.75">
      <c r="A692" s="243" t="s">
        <v>474</v>
      </c>
      <c r="B692" s="246" t="s">
        <v>475</v>
      </c>
      <c r="C692" s="245">
        <v>2014</v>
      </c>
      <c r="D692" s="290">
        <v>1898</v>
      </c>
    </row>
    <row r="693" spans="1:4" ht="12.75">
      <c r="A693" s="243" t="s">
        <v>476</v>
      </c>
      <c r="B693" s="246" t="s">
        <v>477</v>
      </c>
      <c r="C693" s="245">
        <v>2015</v>
      </c>
      <c r="D693" s="290">
        <v>2105</v>
      </c>
    </row>
    <row r="694" spans="1:4" ht="12.75">
      <c r="A694" s="243" t="s">
        <v>478</v>
      </c>
      <c r="B694" s="246" t="s">
        <v>477</v>
      </c>
      <c r="C694" s="245">
        <v>2015</v>
      </c>
      <c r="D694" s="290">
        <v>2105</v>
      </c>
    </row>
    <row r="695" spans="1:4" ht="12.75">
      <c r="A695" s="243" t="s">
        <v>479</v>
      </c>
      <c r="B695" s="246" t="s">
        <v>477</v>
      </c>
      <c r="C695" s="245">
        <v>2016</v>
      </c>
      <c r="D695" s="290">
        <v>2105</v>
      </c>
    </row>
    <row r="696" spans="1:4" ht="12.75">
      <c r="A696" s="243" t="s">
        <v>480</v>
      </c>
      <c r="B696" s="246" t="s">
        <v>477</v>
      </c>
      <c r="C696" s="245">
        <v>2016</v>
      </c>
      <c r="D696" s="290">
        <v>2236</v>
      </c>
    </row>
    <row r="697" spans="1:4" ht="12.75">
      <c r="A697" s="243">
        <v>7</v>
      </c>
      <c r="B697" s="521" t="s">
        <v>823</v>
      </c>
      <c r="C697" s="245">
        <v>2017</v>
      </c>
      <c r="D697" s="290">
        <v>3269</v>
      </c>
    </row>
    <row r="698" spans="1:4" ht="12.75">
      <c r="A698" s="243">
        <v>8</v>
      </c>
      <c r="B698" s="521" t="s">
        <v>824</v>
      </c>
      <c r="C698" s="245">
        <v>2017</v>
      </c>
      <c r="D698" s="290">
        <v>2720</v>
      </c>
    </row>
    <row r="699" spans="1:4" ht="12.75">
      <c r="A699" s="243">
        <v>9</v>
      </c>
      <c r="B699" s="521" t="s">
        <v>825</v>
      </c>
      <c r="C699" s="245">
        <v>2017</v>
      </c>
      <c r="D699" s="290">
        <v>2870</v>
      </c>
    </row>
    <row r="700" spans="1:4" ht="12.75">
      <c r="A700" s="375"/>
      <c r="B700" s="376" t="s">
        <v>826</v>
      </c>
      <c r="C700" s="191"/>
      <c r="D700" s="374"/>
    </row>
    <row r="701" spans="1:4" ht="12.75">
      <c r="A701" s="522" t="s">
        <v>101</v>
      </c>
      <c r="B701" s="521" t="s">
        <v>827</v>
      </c>
      <c r="C701" s="245">
        <v>2018</v>
      </c>
      <c r="D701" s="290">
        <v>2331.99</v>
      </c>
    </row>
    <row r="702" spans="1:4" ht="12.75">
      <c r="A702" s="243"/>
      <c r="B702" s="246"/>
      <c r="C702" s="245"/>
      <c r="D702" s="290"/>
    </row>
    <row r="703" spans="1:4" ht="12.75">
      <c r="A703" s="247"/>
      <c r="B703" s="248"/>
      <c r="C703" s="249"/>
      <c r="D703" s="281">
        <f>SUM(D691:D702)</f>
        <v>22637.989999999998</v>
      </c>
    </row>
    <row r="704" spans="1:4" ht="12.75" customHeight="1">
      <c r="A704" s="628" t="s">
        <v>830</v>
      </c>
      <c r="B704" s="629"/>
      <c r="C704" s="629"/>
      <c r="D704" s="630"/>
    </row>
    <row r="705" spans="1:4" ht="38.25">
      <c r="A705" s="241" t="s">
        <v>49</v>
      </c>
      <c r="B705" s="241" t="s">
        <v>424</v>
      </c>
      <c r="C705" s="241" t="s">
        <v>91</v>
      </c>
      <c r="D705" s="242" t="s">
        <v>92</v>
      </c>
    </row>
    <row r="706" spans="1:4" ht="12.75">
      <c r="A706" s="250" t="s">
        <v>101</v>
      </c>
      <c r="B706" s="244" t="s">
        <v>481</v>
      </c>
      <c r="C706" s="245">
        <v>2014</v>
      </c>
      <c r="D706" s="280">
        <v>2598</v>
      </c>
    </row>
    <row r="707" spans="1:4" ht="12.75">
      <c r="A707" s="250" t="s">
        <v>474</v>
      </c>
      <c r="B707" s="244" t="s">
        <v>190</v>
      </c>
      <c r="C707" s="245">
        <v>2014</v>
      </c>
      <c r="D707" s="280">
        <v>1589</v>
      </c>
    </row>
    <row r="708" spans="1:4" ht="12.75">
      <c r="A708" s="250">
        <v>3</v>
      </c>
      <c r="B708" s="523" t="s">
        <v>829</v>
      </c>
      <c r="C708" s="245">
        <v>2017</v>
      </c>
      <c r="D708" s="280">
        <v>2480</v>
      </c>
    </row>
    <row r="709" spans="1:4" ht="12.75">
      <c r="A709" s="250"/>
      <c r="B709" s="524" t="s">
        <v>826</v>
      </c>
      <c r="C709" s="245"/>
      <c r="D709" s="280"/>
    </row>
    <row r="710" spans="1:4" ht="12.75">
      <c r="A710" s="174" t="s">
        <v>101</v>
      </c>
      <c r="B710" s="523" t="s">
        <v>269</v>
      </c>
      <c r="C710" s="245">
        <v>2017</v>
      </c>
      <c r="D710" s="280">
        <v>2799</v>
      </c>
    </row>
    <row r="711" spans="1:4" ht="12.75">
      <c r="A711" s="247"/>
      <c r="B711" s="248"/>
      <c r="C711" s="249"/>
      <c r="D711" s="281">
        <f>SUM(D706:D710)</f>
        <v>9466</v>
      </c>
    </row>
    <row r="712" spans="1:4" ht="12.75" customHeight="1">
      <c r="A712" s="628" t="s">
        <v>901</v>
      </c>
      <c r="B712" s="629"/>
      <c r="C712" s="629"/>
      <c r="D712" s="630"/>
    </row>
    <row r="713" spans="1:4" ht="38.25">
      <c r="A713" s="241" t="s">
        <v>49</v>
      </c>
      <c r="B713" s="241" t="s">
        <v>424</v>
      </c>
      <c r="C713" s="241" t="s">
        <v>91</v>
      </c>
      <c r="D713" s="242" t="s">
        <v>92</v>
      </c>
    </row>
    <row r="714" spans="1:4" ht="12.75">
      <c r="A714" s="245"/>
      <c r="B714" s="175"/>
      <c r="C714" s="174"/>
      <c r="D714" s="251"/>
    </row>
    <row r="715" spans="1:4" ht="12.75" customHeight="1">
      <c r="A715" s="631" t="s">
        <v>141</v>
      </c>
      <c r="B715" s="632"/>
      <c r="C715" s="632"/>
      <c r="D715" s="633"/>
    </row>
    <row r="716" spans="1:4" ht="12.75" customHeight="1">
      <c r="A716" s="624" t="s">
        <v>704</v>
      </c>
      <c r="B716" s="625"/>
      <c r="C716" s="625"/>
      <c r="D716" s="626"/>
    </row>
    <row r="717" spans="1:4" ht="38.25">
      <c r="A717" s="26" t="s">
        <v>49</v>
      </c>
      <c r="B717" s="26" t="s">
        <v>90</v>
      </c>
      <c r="C717" s="26" t="s">
        <v>91</v>
      </c>
      <c r="D717" s="27" t="s">
        <v>92</v>
      </c>
    </row>
    <row r="718" spans="1:4" ht="12.75">
      <c r="A718" s="180">
        <v>1</v>
      </c>
      <c r="B718" s="182" t="s">
        <v>497</v>
      </c>
      <c r="C718" s="54">
        <v>2013</v>
      </c>
      <c r="D718" s="392">
        <v>2040</v>
      </c>
    </row>
    <row r="719" spans="1:4" ht="12.75">
      <c r="A719" s="180">
        <v>2</v>
      </c>
      <c r="B719" s="55" t="s">
        <v>498</v>
      </c>
      <c r="C719" s="54">
        <v>2013</v>
      </c>
      <c r="D719" s="56">
        <v>559.5</v>
      </c>
    </row>
    <row r="720" spans="1:4" ht="12.75">
      <c r="A720" s="268"/>
      <c r="B720" s="269"/>
      <c r="C720" s="270"/>
      <c r="D720" s="291">
        <f>SUM(D718:D719)</f>
        <v>2599.5</v>
      </c>
    </row>
    <row r="721" spans="1:4" ht="12.75">
      <c r="A721" s="624" t="s">
        <v>702</v>
      </c>
      <c r="B721" s="625"/>
      <c r="C721" s="625"/>
      <c r="D721" s="626"/>
    </row>
    <row r="722" spans="1:4" ht="38.25">
      <c r="A722" s="26" t="s">
        <v>49</v>
      </c>
      <c r="B722" s="26" t="s">
        <v>90</v>
      </c>
      <c r="C722" s="26" t="s">
        <v>91</v>
      </c>
      <c r="D722" s="27" t="s">
        <v>92</v>
      </c>
    </row>
    <row r="723" spans="1:4" ht="12.75">
      <c r="A723" s="178"/>
      <c r="B723" s="55"/>
      <c r="C723" s="54"/>
      <c r="D723" s="56"/>
    </row>
    <row r="724" spans="1:4" ht="12.75">
      <c r="A724" s="179"/>
      <c r="B724" s="29"/>
      <c r="C724" s="84"/>
      <c r="D724" s="30">
        <f>SUM(D723:D723)</f>
        <v>0</v>
      </c>
    </row>
    <row r="725" spans="1:4" ht="12.75">
      <c r="A725" s="623" t="s">
        <v>703</v>
      </c>
      <c r="B725" s="623"/>
      <c r="C725" s="623"/>
      <c r="D725" s="623"/>
    </row>
    <row r="726" spans="1:4" ht="38.25">
      <c r="A726" s="26" t="s">
        <v>49</v>
      </c>
      <c r="B726" s="26" t="s">
        <v>90</v>
      </c>
      <c r="C726" s="26" t="s">
        <v>91</v>
      </c>
      <c r="D726" s="27" t="s">
        <v>92</v>
      </c>
    </row>
    <row r="727" spans="1:4" ht="12.75">
      <c r="A727" s="54"/>
      <c r="B727" s="175"/>
      <c r="C727" s="174"/>
      <c r="D727" s="63"/>
    </row>
    <row r="728" spans="1:4" ht="12.75">
      <c r="A728" s="179"/>
      <c r="B728" s="29"/>
      <c r="C728" s="84"/>
      <c r="D728" s="30">
        <f>SUM(D727:D727)</f>
        <v>0</v>
      </c>
    </row>
    <row r="729" spans="1:4" ht="12.75">
      <c r="A729" s="28"/>
      <c r="B729" s="55"/>
      <c r="C729" s="54"/>
      <c r="D729" s="65"/>
    </row>
    <row r="730" spans="1:4" ht="12.75">
      <c r="A730" s="681" t="s">
        <v>142</v>
      </c>
      <c r="B730" s="681"/>
      <c r="C730" s="681"/>
      <c r="D730" s="681"/>
    </row>
    <row r="731" spans="1:4" ht="12.75">
      <c r="A731" s="653" t="s">
        <v>704</v>
      </c>
      <c r="B731" s="653"/>
      <c r="C731" s="653"/>
      <c r="D731" s="653"/>
    </row>
    <row r="732" spans="1:4" ht="38.25">
      <c r="A732" s="241" t="s">
        <v>49</v>
      </c>
      <c r="B732" s="241" t="s">
        <v>424</v>
      </c>
      <c r="C732" s="241" t="s">
        <v>91</v>
      </c>
      <c r="D732" s="242" t="s">
        <v>92</v>
      </c>
    </row>
    <row r="733" spans="1:4" ht="12.75">
      <c r="A733" s="243">
        <v>1</v>
      </c>
      <c r="B733" s="246" t="s">
        <v>587</v>
      </c>
      <c r="C733" s="245">
        <v>2013</v>
      </c>
      <c r="D733" s="390">
        <v>2850</v>
      </c>
    </row>
    <row r="734" spans="1:4" ht="25.5">
      <c r="A734" s="243">
        <v>2</v>
      </c>
      <c r="B734" s="246" t="s">
        <v>588</v>
      </c>
      <c r="C734" s="245">
        <v>2013</v>
      </c>
      <c r="D734" s="390">
        <v>1137</v>
      </c>
    </row>
    <row r="735" spans="1:4" ht="12.75">
      <c r="A735" s="243">
        <v>3</v>
      </c>
      <c r="B735" s="246" t="s">
        <v>589</v>
      </c>
      <c r="C735"/>
      <c r="D735" s="321">
        <v>9201</v>
      </c>
    </row>
    <row r="736" spans="1:4" ht="12.75">
      <c r="A736" s="243">
        <v>4</v>
      </c>
      <c r="B736" s="246" t="s">
        <v>590</v>
      </c>
      <c r="C736" s="245">
        <v>2014</v>
      </c>
      <c r="D736" s="390">
        <v>2719</v>
      </c>
    </row>
    <row r="737" spans="1:4" ht="12.75">
      <c r="A737" s="243">
        <v>5</v>
      </c>
      <c r="B737" s="246" t="s">
        <v>661</v>
      </c>
      <c r="C737" s="245">
        <v>2015</v>
      </c>
      <c r="D737" s="390">
        <v>2750</v>
      </c>
    </row>
    <row r="738" spans="1:4" ht="12.75">
      <c r="A738" s="243">
        <v>6</v>
      </c>
      <c r="B738" s="246" t="s">
        <v>661</v>
      </c>
      <c r="C738" s="245">
        <v>2015</v>
      </c>
      <c r="D738" s="390">
        <v>2780</v>
      </c>
    </row>
    <row r="739" spans="1:4" ht="12.75">
      <c r="A739" s="243">
        <v>7</v>
      </c>
      <c r="B739" s="246" t="s">
        <v>662</v>
      </c>
      <c r="C739" s="245">
        <v>2016</v>
      </c>
      <c r="D739" s="390">
        <v>850</v>
      </c>
    </row>
    <row r="740" spans="1:4" ht="12.75">
      <c r="A740" s="243">
        <v>8</v>
      </c>
      <c r="B740" s="246" t="s">
        <v>586</v>
      </c>
      <c r="C740" s="245">
        <v>2016</v>
      </c>
      <c r="D740" s="390">
        <v>1700</v>
      </c>
    </row>
    <row r="741" spans="1:4" ht="12.75">
      <c r="A741" s="243">
        <v>9</v>
      </c>
      <c r="B741" s="246" t="s">
        <v>663</v>
      </c>
      <c r="C741" s="245">
        <v>2016</v>
      </c>
      <c r="D741" s="390">
        <v>1100</v>
      </c>
    </row>
    <row r="742" spans="1:4" ht="12.75">
      <c r="A742" s="243">
        <v>10</v>
      </c>
      <c r="B742" s="246" t="s">
        <v>838</v>
      </c>
      <c r="C742" s="245">
        <v>2017</v>
      </c>
      <c r="D742" s="390">
        <v>3490</v>
      </c>
    </row>
    <row r="743" spans="1:4" ht="12.75">
      <c r="A743" s="243">
        <v>11</v>
      </c>
      <c r="B743" s="246" t="s">
        <v>839</v>
      </c>
      <c r="C743" s="245">
        <v>2017</v>
      </c>
      <c r="D743" s="390">
        <v>1700</v>
      </c>
    </row>
    <row r="744" spans="1:4" ht="12.75">
      <c r="A744" s="243">
        <v>12</v>
      </c>
      <c r="B744" s="246" t="s">
        <v>840</v>
      </c>
      <c r="C744" s="245">
        <v>2017</v>
      </c>
      <c r="D744" s="390">
        <v>1170</v>
      </c>
    </row>
    <row r="745" spans="1:4" ht="12.75">
      <c r="A745" s="243">
        <v>13</v>
      </c>
      <c r="B745" s="246" t="s">
        <v>841</v>
      </c>
      <c r="C745" s="245">
        <v>2017</v>
      </c>
      <c r="D745" s="390">
        <v>1000</v>
      </c>
    </row>
    <row r="746" spans="1:4" ht="12.75">
      <c r="A746" s="243">
        <v>14</v>
      </c>
      <c r="B746" s="246" t="s">
        <v>842</v>
      </c>
      <c r="C746" s="245">
        <v>2017</v>
      </c>
      <c r="D746" s="390">
        <v>1080</v>
      </c>
    </row>
    <row r="747" spans="1:4" ht="12.75">
      <c r="A747" s="243">
        <v>15</v>
      </c>
      <c r="B747" s="246" t="s">
        <v>586</v>
      </c>
      <c r="C747" s="245">
        <v>2018</v>
      </c>
      <c r="D747" s="390">
        <v>3128</v>
      </c>
    </row>
    <row r="748" spans="1:4" ht="12.75">
      <c r="A748" s="243">
        <v>16</v>
      </c>
      <c r="B748" s="246" t="s">
        <v>586</v>
      </c>
      <c r="C748" s="245">
        <v>2018</v>
      </c>
      <c r="D748" s="390">
        <v>3500</v>
      </c>
    </row>
    <row r="749" spans="1:4" ht="12.75">
      <c r="A749" s="243">
        <v>17</v>
      </c>
      <c r="B749" s="246" t="s">
        <v>586</v>
      </c>
      <c r="C749" s="245">
        <v>2018</v>
      </c>
      <c r="D749" s="390">
        <v>3500</v>
      </c>
    </row>
    <row r="750" spans="1:4" ht="12.75">
      <c r="A750" s="243"/>
      <c r="B750" s="246"/>
      <c r="C750" s="245"/>
      <c r="D750" s="390"/>
    </row>
    <row r="751" spans="1:4" ht="12.75">
      <c r="A751" s="243"/>
      <c r="B751" s="246"/>
      <c r="C751" s="245"/>
      <c r="D751" s="390"/>
    </row>
    <row r="752" spans="1:4" ht="12.75">
      <c r="A752" s="243"/>
      <c r="B752" s="246"/>
      <c r="C752" s="245"/>
      <c r="D752" s="390"/>
    </row>
    <row r="753" spans="1:4" ht="12.75">
      <c r="A753" s="247"/>
      <c r="B753" s="248"/>
      <c r="C753" s="249"/>
      <c r="D753" s="322">
        <f>SUM(D733:D752)</f>
        <v>43655</v>
      </c>
    </row>
    <row r="754" spans="1:4" ht="12.75">
      <c r="A754" s="653" t="s">
        <v>702</v>
      </c>
      <c r="B754" s="653"/>
      <c r="C754" s="653"/>
      <c r="D754" s="653"/>
    </row>
    <row r="755" spans="1:4" ht="38.25">
      <c r="A755" s="241" t="s">
        <v>49</v>
      </c>
      <c r="B755" s="241" t="s">
        <v>424</v>
      </c>
      <c r="C755" s="241" t="s">
        <v>91</v>
      </c>
      <c r="D755" s="242" t="s">
        <v>92</v>
      </c>
    </row>
    <row r="756" spans="1:4" ht="12.75">
      <c r="A756" s="243"/>
      <c r="B756" s="246"/>
      <c r="C756" s="245"/>
      <c r="D756" s="390"/>
    </row>
    <row r="757" spans="1:4" ht="12.75">
      <c r="A757" s="250"/>
      <c r="B757" s="244"/>
      <c r="C757" s="245"/>
      <c r="D757" s="323"/>
    </row>
    <row r="758" spans="1:4" ht="12.75">
      <c r="A758" s="247"/>
      <c r="B758" s="248"/>
      <c r="C758" s="249"/>
      <c r="D758" s="322">
        <f>SUM(D757:D757)</f>
        <v>0</v>
      </c>
    </row>
    <row r="759" spans="1:4" ht="12.75">
      <c r="A759" s="653" t="s">
        <v>703</v>
      </c>
      <c r="B759" s="653"/>
      <c r="C759" s="653"/>
      <c r="D759" s="653"/>
    </row>
    <row r="760" spans="1:4" ht="38.25">
      <c r="A760" s="241" t="s">
        <v>49</v>
      </c>
      <c r="B760" s="241" t="s">
        <v>424</v>
      </c>
      <c r="C760" s="241" t="s">
        <v>91</v>
      </c>
      <c r="D760" s="242" t="s">
        <v>92</v>
      </c>
    </row>
    <row r="761" spans="1:4" ht="12.75">
      <c r="A761" s="245"/>
      <c r="B761" s="175"/>
      <c r="C761" s="174"/>
      <c r="D761" s="251"/>
    </row>
    <row r="762" spans="1:4" ht="12.75">
      <c r="A762" s="247"/>
      <c r="B762" s="248"/>
      <c r="C762" s="249"/>
      <c r="D762" s="324">
        <f>SUM(D761:D761)</f>
        <v>0</v>
      </c>
    </row>
    <row r="763" spans="1:4" ht="12.75">
      <c r="A763" s="16"/>
      <c r="B763" s="176"/>
      <c r="C763" s="16"/>
      <c r="D763" s="177"/>
    </row>
    <row r="764" spans="1:4" ht="12.75">
      <c r="A764" s="627" t="s">
        <v>143</v>
      </c>
      <c r="B764" s="627"/>
      <c r="C764" s="627"/>
      <c r="D764" s="627"/>
    </row>
    <row r="765" spans="1:4" ht="12.75" customHeight="1">
      <c r="A765" s="623" t="s">
        <v>704</v>
      </c>
      <c r="B765" s="623"/>
      <c r="C765" s="623"/>
      <c r="D765" s="623"/>
    </row>
    <row r="766" spans="1:4" ht="38.25">
      <c r="A766" s="26" t="s">
        <v>49</v>
      </c>
      <c r="B766" s="26" t="s">
        <v>90</v>
      </c>
      <c r="C766" s="26" t="s">
        <v>91</v>
      </c>
      <c r="D766" s="27" t="s">
        <v>92</v>
      </c>
    </row>
    <row r="767" spans="1:4" ht="12.75">
      <c r="A767" s="180">
        <v>1</v>
      </c>
      <c r="B767" s="55" t="s">
        <v>252</v>
      </c>
      <c r="C767" s="54">
        <v>2012</v>
      </c>
      <c r="D767" s="56">
        <v>4132.8</v>
      </c>
    </row>
    <row r="768" spans="1:4" ht="12.75">
      <c r="A768" s="180">
        <v>2</v>
      </c>
      <c r="B768" s="55" t="s">
        <v>251</v>
      </c>
      <c r="C768" s="54">
        <v>2013</v>
      </c>
      <c r="D768" s="56">
        <v>1439.1</v>
      </c>
    </row>
    <row r="769" spans="1:4" ht="12.75">
      <c r="A769" s="180">
        <v>3</v>
      </c>
      <c r="B769" s="55" t="s">
        <v>251</v>
      </c>
      <c r="C769" s="54">
        <v>2013</v>
      </c>
      <c r="D769" s="56">
        <v>1439.1</v>
      </c>
    </row>
    <row r="770" spans="1:4" ht="12.75">
      <c r="A770" s="180">
        <v>4</v>
      </c>
      <c r="B770" s="55" t="s">
        <v>251</v>
      </c>
      <c r="C770" s="54">
        <v>2013</v>
      </c>
      <c r="D770" s="56">
        <v>1290</v>
      </c>
    </row>
    <row r="771" spans="1:4" ht="12.75">
      <c r="A771" s="180">
        <v>5</v>
      </c>
      <c r="B771" s="55" t="s">
        <v>253</v>
      </c>
      <c r="C771" s="54">
        <v>2013</v>
      </c>
      <c r="D771" s="56">
        <v>47353.77</v>
      </c>
    </row>
    <row r="772" spans="1:4" ht="12.75">
      <c r="A772" s="180">
        <v>6</v>
      </c>
      <c r="B772" s="55" t="s">
        <v>254</v>
      </c>
      <c r="C772" s="54">
        <v>2013</v>
      </c>
      <c r="D772" s="56">
        <v>3827.76</v>
      </c>
    </row>
    <row r="773" spans="1:4" ht="12.75">
      <c r="A773" s="180">
        <v>7</v>
      </c>
      <c r="B773" s="55" t="s">
        <v>254</v>
      </c>
      <c r="C773" s="54">
        <v>2013</v>
      </c>
      <c r="D773" s="56">
        <v>3827.76</v>
      </c>
    </row>
    <row r="774" spans="1:4" ht="12.75">
      <c r="A774" s="180">
        <v>8</v>
      </c>
      <c r="B774" s="55" t="s">
        <v>254</v>
      </c>
      <c r="C774" s="54">
        <v>2013</v>
      </c>
      <c r="D774" s="56">
        <v>3827.76</v>
      </c>
    </row>
    <row r="775" spans="1:4" ht="12.75">
      <c r="A775" s="180">
        <v>9</v>
      </c>
      <c r="B775" s="55" t="s">
        <v>254</v>
      </c>
      <c r="C775" s="54">
        <v>2013</v>
      </c>
      <c r="D775" s="56">
        <v>3827.76</v>
      </c>
    </row>
    <row r="776" spans="1:4" ht="12.75">
      <c r="A776" s="180">
        <v>10</v>
      </c>
      <c r="B776" s="55" t="s">
        <v>254</v>
      </c>
      <c r="C776" s="54">
        <v>2013</v>
      </c>
      <c r="D776" s="56">
        <v>3827.76</v>
      </c>
    </row>
    <row r="777" spans="1:4" ht="12.75">
      <c r="A777" s="180">
        <v>11</v>
      </c>
      <c r="B777" s="55" t="s">
        <v>254</v>
      </c>
      <c r="C777" s="54">
        <v>2013</v>
      </c>
      <c r="D777" s="56">
        <v>3827.76</v>
      </c>
    </row>
    <row r="778" spans="1:4" ht="12.75">
      <c r="A778" s="180">
        <v>12</v>
      </c>
      <c r="B778" s="55" t="s">
        <v>254</v>
      </c>
      <c r="C778" s="54">
        <v>2013</v>
      </c>
      <c r="D778" s="56">
        <v>3827.76</v>
      </c>
    </row>
    <row r="779" spans="1:4" ht="12.75">
      <c r="A779" s="180">
        <v>13</v>
      </c>
      <c r="B779" s="55" t="s">
        <v>254</v>
      </c>
      <c r="C779" s="54">
        <v>2013</v>
      </c>
      <c r="D779" s="56">
        <v>3827.76</v>
      </c>
    </row>
    <row r="780" spans="1:4" ht="12.75">
      <c r="A780" s="180">
        <v>14</v>
      </c>
      <c r="B780" s="55" t="s">
        <v>254</v>
      </c>
      <c r="C780" s="54">
        <v>2013</v>
      </c>
      <c r="D780" s="56">
        <v>3827.76</v>
      </c>
    </row>
    <row r="781" spans="1:4" ht="12.75">
      <c r="A781" s="180">
        <v>15</v>
      </c>
      <c r="B781" s="55" t="s">
        <v>254</v>
      </c>
      <c r="C781" s="54">
        <v>2013</v>
      </c>
      <c r="D781" s="56">
        <v>3827.76</v>
      </c>
    </row>
    <row r="782" spans="1:4" ht="12.75">
      <c r="A782" s="180">
        <v>16</v>
      </c>
      <c r="B782" s="55" t="s">
        <v>254</v>
      </c>
      <c r="C782" s="54">
        <v>2013</v>
      </c>
      <c r="D782" s="56">
        <v>3757.65</v>
      </c>
    </row>
    <row r="783" spans="1:4" ht="12.75">
      <c r="A783" s="180">
        <v>17</v>
      </c>
      <c r="B783" s="55" t="s">
        <v>254</v>
      </c>
      <c r="C783" s="54">
        <v>2013</v>
      </c>
      <c r="D783" s="56">
        <v>3757.65</v>
      </c>
    </row>
    <row r="784" spans="1:4" ht="12.75">
      <c r="A784" s="180">
        <v>18</v>
      </c>
      <c r="B784" s="55" t="s">
        <v>254</v>
      </c>
      <c r="C784" s="54">
        <v>2013</v>
      </c>
      <c r="D784" s="56">
        <v>3757.65</v>
      </c>
    </row>
    <row r="785" spans="1:4" ht="12.75">
      <c r="A785" s="180">
        <v>19</v>
      </c>
      <c r="B785" s="55" t="s">
        <v>254</v>
      </c>
      <c r="C785" s="54">
        <v>2013</v>
      </c>
      <c r="D785" s="56">
        <v>3757.65</v>
      </c>
    </row>
    <row r="786" spans="1:4" ht="12.75">
      <c r="A786" s="180">
        <v>20</v>
      </c>
      <c r="B786" s="55" t="s">
        <v>254</v>
      </c>
      <c r="C786" s="54">
        <v>2013</v>
      </c>
      <c r="D786" s="56">
        <v>3757.65</v>
      </c>
    </row>
    <row r="787" spans="1:4" ht="12.75">
      <c r="A787" s="180">
        <v>21</v>
      </c>
      <c r="B787" s="55" t="s">
        <v>254</v>
      </c>
      <c r="C787" s="54">
        <v>2013</v>
      </c>
      <c r="D787" s="56">
        <v>3757.65</v>
      </c>
    </row>
    <row r="788" spans="1:4" ht="12.75">
      <c r="A788" s="180">
        <v>22</v>
      </c>
      <c r="B788" s="55" t="s">
        <v>254</v>
      </c>
      <c r="C788" s="54">
        <v>2013</v>
      </c>
      <c r="D788" s="56">
        <v>3757.65</v>
      </c>
    </row>
    <row r="789" spans="1:4" ht="12.75">
      <c r="A789" s="180">
        <v>23</v>
      </c>
      <c r="B789" s="55" t="s">
        <v>254</v>
      </c>
      <c r="C789" s="54">
        <v>2013</v>
      </c>
      <c r="D789" s="56">
        <v>3757.65</v>
      </c>
    </row>
    <row r="790" spans="1:4" ht="12.75">
      <c r="A790" s="180">
        <v>24</v>
      </c>
      <c r="B790" s="55" t="s">
        <v>254</v>
      </c>
      <c r="C790" s="54">
        <v>2013</v>
      </c>
      <c r="D790" s="56">
        <v>3757.65</v>
      </c>
    </row>
    <row r="791" spans="1:4" ht="12.75">
      <c r="A791" s="180">
        <v>25</v>
      </c>
      <c r="B791" s="55" t="s">
        <v>254</v>
      </c>
      <c r="C791" s="54">
        <v>2013</v>
      </c>
      <c r="D791" s="56">
        <v>3757.65</v>
      </c>
    </row>
    <row r="792" spans="1:4" ht="12.75">
      <c r="A792" s="180">
        <v>26</v>
      </c>
      <c r="B792" s="55" t="s">
        <v>254</v>
      </c>
      <c r="C792" s="54">
        <v>2013</v>
      </c>
      <c r="D792" s="56">
        <v>3757.65</v>
      </c>
    </row>
    <row r="793" spans="1:4" ht="12.75">
      <c r="A793" s="180">
        <v>27</v>
      </c>
      <c r="B793" s="55" t="s">
        <v>254</v>
      </c>
      <c r="C793" s="54">
        <v>2013</v>
      </c>
      <c r="D793" s="56">
        <v>3757.65</v>
      </c>
    </row>
    <row r="794" spans="1:4" ht="12.75">
      <c r="A794" s="180">
        <v>28</v>
      </c>
      <c r="B794" s="55" t="s">
        <v>254</v>
      </c>
      <c r="C794" s="54">
        <v>2013</v>
      </c>
      <c r="D794" s="56">
        <v>3757.65</v>
      </c>
    </row>
    <row r="795" spans="1:4" ht="12.75">
      <c r="A795" s="180">
        <v>29</v>
      </c>
      <c r="B795" s="55" t="s">
        <v>254</v>
      </c>
      <c r="C795" s="54">
        <v>2013</v>
      </c>
      <c r="D795" s="56">
        <v>3757.65</v>
      </c>
    </row>
    <row r="796" spans="1:4" ht="12.75">
      <c r="A796" s="180">
        <v>30</v>
      </c>
      <c r="B796" s="55" t="s">
        <v>254</v>
      </c>
      <c r="C796" s="54">
        <v>2013</v>
      </c>
      <c r="D796" s="56">
        <v>3757.65</v>
      </c>
    </row>
    <row r="797" spans="1:4" ht="12.75">
      <c r="A797" s="180">
        <v>31</v>
      </c>
      <c r="B797" s="55" t="s">
        <v>254</v>
      </c>
      <c r="C797" s="54">
        <v>2013</v>
      </c>
      <c r="D797" s="56">
        <v>3757.65</v>
      </c>
    </row>
    <row r="798" spans="1:4" ht="12.75">
      <c r="A798" s="180">
        <v>32</v>
      </c>
      <c r="B798" s="55" t="s">
        <v>254</v>
      </c>
      <c r="C798" s="54">
        <v>2013</v>
      </c>
      <c r="D798" s="56">
        <v>3757.65</v>
      </c>
    </row>
    <row r="799" spans="1:4" ht="12.75">
      <c r="A799" s="180">
        <v>33</v>
      </c>
      <c r="B799" s="55" t="s">
        <v>254</v>
      </c>
      <c r="C799" s="54">
        <v>2013</v>
      </c>
      <c r="D799" s="56">
        <v>3757.65</v>
      </c>
    </row>
    <row r="800" spans="1:4" ht="12.75">
      <c r="A800" s="180">
        <v>34</v>
      </c>
      <c r="B800" s="55" t="s">
        <v>254</v>
      </c>
      <c r="C800" s="54">
        <v>2013</v>
      </c>
      <c r="D800" s="56">
        <v>3757.65</v>
      </c>
    </row>
    <row r="801" spans="1:4" ht="12.75">
      <c r="A801" s="180">
        <v>35</v>
      </c>
      <c r="B801" s="55" t="s">
        <v>254</v>
      </c>
      <c r="C801" s="54">
        <v>2013</v>
      </c>
      <c r="D801" s="56">
        <v>3757.65</v>
      </c>
    </row>
    <row r="802" spans="1:4" ht="12.75">
      <c r="A802" s="180">
        <v>36</v>
      </c>
      <c r="B802" s="55" t="s">
        <v>254</v>
      </c>
      <c r="C802" s="54">
        <v>2013</v>
      </c>
      <c r="D802" s="56">
        <v>3757.65</v>
      </c>
    </row>
    <row r="803" spans="1:4" ht="12.75">
      <c r="A803" s="180">
        <v>37</v>
      </c>
      <c r="B803" s="55" t="s">
        <v>254</v>
      </c>
      <c r="C803" s="54">
        <v>2013</v>
      </c>
      <c r="D803" s="56">
        <v>3757.65</v>
      </c>
    </row>
    <row r="804" spans="1:4" ht="12.75">
      <c r="A804" s="180">
        <v>38</v>
      </c>
      <c r="B804" s="55" t="s">
        <v>254</v>
      </c>
      <c r="C804" s="54">
        <v>2013</v>
      </c>
      <c r="D804" s="56">
        <v>3757.65</v>
      </c>
    </row>
    <row r="805" spans="1:4" ht="12.75">
      <c r="A805" s="180">
        <v>39</v>
      </c>
      <c r="B805" s="55" t="s">
        <v>254</v>
      </c>
      <c r="C805" s="54">
        <v>2013</v>
      </c>
      <c r="D805" s="56">
        <v>3757.65</v>
      </c>
    </row>
    <row r="806" spans="1:4" ht="12.75">
      <c r="A806" s="180">
        <v>40</v>
      </c>
      <c r="B806" s="55" t="s">
        <v>254</v>
      </c>
      <c r="C806" s="54">
        <v>2013</v>
      </c>
      <c r="D806" s="56">
        <v>3757.65</v>
      </c>
    </row>
    <row r="807" spans="1:4" ht="12.75">
      <c r="A807" s="180">
        <v>41</v>
      </c>
      <c r="B807" s="55" t="s">
        <v>254</v>
      </c>
      <c r="C807" s="54">
        <v>2013</v>
      </c>
      <c r="D807" s="56">
        <v>3757.65</v>
      </c>
    </row>
    <row r="808" spans="1:4" ht="12.75">
      <c r="A808" s="180">
        <v>42</v>
      </c>
      <c r="B808" s="55" t="s">
        <v>254</v>
      </c>
      <c r="C808" s="54">
        <v>2013</v>
      </c>
      <c r="D808" s="56">
        <v>3757.65</v>
      </c>
    </row>
    <row r="809" spans="1:4" ht="12.75">
      <c r="A809" s="180">
        <v>43</v>
      </c>
      <c r="B809" s="55" t="s">
        <v>254</v>
      </c>
      <c r="C809" s="54">
        <v>2013</v>
      </c>
      <c r="D809" s="56">
        <v>3757.65</v>
      </c>
    </row>
    <row r="810" spans="1:4" ht="12.75">
      <c r="A810" s="180">
        <v>44</v>
      </c>
      <c r="B810" s="55" t="s">
        <v>254</v>
      </c>
      <c r="C810" s="54">
        <v>2013</v>
      </c>
      <c r="D810" s="56">
        <v>3757.65</v>
      </c>
    </row>
    <row r="811" spans="1:4" ht="12.75">
      <c r="A811" s="180">
        <v>45</v>
      </c>
      <c r="B811" s="55" t="s">
        <v>254</v>
      </c>
      <c r="C811" s="54">
        <v>2013</v>
      </c>
      <c r="D811" s="56">
        <v>3757.65</v>
      </c>
    </row>
    <row r="812" spans="1:4" ht="12.75">
      <c r="A812" s="180">
        <v>46</v>
      </c>
      <c r="B812" s="55" t="s">
        <v>254</v>
      </c>
      <c r="C812" s="54">
        <v>2013</v>
      </c>
      <c r="D812" s="56">
        <v>3757.65</v>
      </c>
    </row>
    <row r="813" spans="1:4" ht="12.75">
      <c r="A813" s="180">
        <v>47</v>
      </c>
      <c r="B813" s="55" t="s">
        <v>254</v>
      </c>
      <c r="C813" s="54">
        <v>2013</v>
      </c>
      <c r="D813" s="56">
        <v>3757.65</v>
      </c>
    </row>
    <row r="814" spans="1:4" ht="12.75">
      <c r="A814" s="180">
        <v>48</v>
      </c>
      <c r="B814" s="55" t="s">
        <v>254</v>
      </c>
      <c r="C814" s="54">
        <v>2013</v>
      </c>
      <c r="D814" s="56">
        <v>3757.65</v>
      </c>
    </row>
    <row r="815" spans="1:4" ht="12.75">
      <c r="A815" s="180">
        <v>49</v>
      </c>
      <c r="B815" s="55" t="s">
        <v>251</v>
      </c>
      <c r="C815" s="54">
        <v>2014</v>
      </c>
      <c r="D815" s="56">
        <v>3545</v>
      </c>
    </row>
    <row r="816" spans="1:4" ht="12.75">
      <c r="A816" s="180">
        <v>50</v>
      </c>
      <c r="B816" s="55" t="s">
        <v>251</v>
      </c>
      <c r="C816" s="54">
        <v>2014</v>
      </c>
      <c r="D816" s="401">
        <v>3545</v>
      </c>
    </row>
    <row r="817" spans="1:4" ht="12.75">
      <c r="A817" s="180">
        <v>51</v>
      </c>
      <c r="B817" s="55" t="s">
        <v>255</v>
      </c>
      <c r="C817" s="54">
        <v>2014</v>
      </c>
      <c r="D817" s="56">
        <v>36346.5</v>
      </c>
    </row>
    <row r="818" spans="1:4" ht="12.75">
      <c r="A818" s="180">
        <v>52</v>
      </c>
      <c r="B818" s="55" t="s">
        <v>256</v>
      </c>
      <c r="C818" s="54">
        <v>2015</v>
      </c>
      <c r="D818" s="56">
        <v>14597.64</v>
      </c>
    </row>
    <row r="819" spans="1:4" ht="12.75">
      <c r="A819" s="180">
        <v>53</v>
      </c>
      <c r="B819" s="55" t="s">
        <v>257</v>
      </c>
      <c r="C819" s="54">
        <v>2015</v>
      </c>
      <c r="D819" s="56">
        <v>3542.4</v>
      </c>
    </row>
    <row r="820" spans="1:4" ht="12.75">
      <c r="A820" s="180">
        <v>54</v>
      </c>
      <c r="B820" s="55" t="s">
        <v>257</v>
      </c>
      <c r="C820" s="54">
        <v>2015</v>
      </c>
      <c r="D820" s="56">
        <v>3542.4</v>
      </c>
    </row>
    <row r="821" spans="1:4" ht="12.75">
      <c r="A821" s="180">
        <v>55</v>
      </c>
      <c r="B821" s="55" t="s">
        <v>257</v>
      </c>
      <c r="C821" s="54">
        <v>2015</v>
      </c>
      <c r="D821" s="56">
        <v>3542.4</v>
      </c>
    </row>
    <row r="822" spans="1:4" ht="12.75">
      <c r="A822" s="180">
        <v>56</v>
      </c>
      <c r="B822" s="55" t="s">
        <v>257</v>
      </c>
      <c r="C822" s="54">
        <v>2015</v>
      </c>
      <c r="D822" s="56">
        <v>3542.4</v>
      </c>
    </row>
    <row r="823" spans="1:4" ht="12.75">
      <c r="A823" s="180">
        <v>57</v>
      </c>
      <c r="B823" s="55" t="s">
        <v>257</v>
      </c>
      <c r="C823" s="54">
        <v>2015</v>
      </c>
      <c r="D823" s="56">
        <v>3542.4</v>
      </c>
    </row>
    <row r="824" spans="1:4" ht="12.75">
      <c r="A824" s="180">
        <v>58</v>
      </c>
      <c r="B824" s="55" t="s">
        <v>257</v>
      </c>
      <c r="C824" s="54">
        <v>2015</v>
      </c>
      <c r="D824" s="56">
        <v>3542.4</v>
      </c>
    </row>
    <row r="825" spans="1:4" ht="12.75">
      <c r="A825" s="180">
        <v>59</v>
      </c>
      <c r="B825" s="55" t="s">
        <v>257</v>
      </c>
      <c r="C825" s="54">
        <v>2015</v>
      </c>
      <c r="D825" s="56">
        <v>3542.4</v>
      </c>
    </row>
    <row r="826" spans="1:4" ht="12.75">
      <c r="A826" s="180">
        <v>60</v>
      </c>
      <c r="B826" s="55" t="s">
        <v>257</v>
      </c>
      <c r="C826" s="54">
        <v>2015</v>
      </c>
      <c r="D826" s="56">
        <v>3542.4</v>
      </c>
    </row>
    <row r="827" spans="1:4" ht="12.75">
      <c r="A827" s="180">
        <v>61</v>
      </c>
      <c r="B827" s="55" t="s">
        <v>257</v>
      </c>
      <c r="C827" s="54">
        <v>2015</v>
      </c>
      <c r="D827" s="56">
        <v>3542.4</v>
      </c>
    </row>
    <row r="828" spans="1:4" ht="12.75">
      <c r="A828" s="180">
        <v>62</v>
      </c>
      <c r="B828" s="55" t="s">
        <v>257</v>
      </c>
      <c r="C828" s="54">
        <v>2015</v>
      </c>
      <c r="D828" s="56">
        <v>3542.4</v>
      </c>
    </row>
    <row r="829" spans="1:4" ht="12.75">
      <c r="A829" s="180">
        <v>63</v>
      </c>
      <c r="B829" s="55" t="s">
        <v>847</v>
      </c>
      <c r="C829" s="54">
        <v>2016</v>
      </c>
      <c r="D829" s="56">
        <v>27415.47</v>
      </c>
    </row>
    <row r="830" spans="1:4" ht="12.75">
      <c r="A830" s="180">
        <v>64</v>
      </c>
      <c r="B830" s="55" t="s">
        <v>848</v>
      </c>
      <c r="C830" s="54">
        <v>2016</v>
      </c>
      <c r="D830" s="56">
        <v>7584</v>
      </c>
    </row>
    <row r="831" spans="1:4" ht="12.75">
      <c r="A831" s="180">
        <v>65</v>
      </c>
      <c r="B831" s="55" t="s">
        <v>849</v>
      </c>
      <c r="C831" s="54">
        <v>2017</v>
      </c>
      <c r="D831" s="56">
        <v>63135.9</v>
      </c>
    </row>
    <row r="832" spans="1:4" ht="12.75">
      <c r="A832" s="180">
        <v>66</v>
      </c>
      <c r="B832" s="55" t="s">
        <v>252</v>
      </c>
      <c r="C832" s="54">
        <v>2017</v>
      </c>
      <c r="D832" s="56">
        <v>6760.34</v>
      </c>
    </row>
    <row r="833" spans="1:4" ht="12.75">
      <c r="A833" s="180"/>
      <c r="B833" s="55"/>
      <c r="C833" s="54"/>
      <c r="D833" s="186"/>
    </row>
    <row r="834" spans="1:4" ht="12.75">
      <c r="A834" s="180"/>
      <c r="B834" s="55"/>
      <c r="C834" s="54"/>
      <c r="D834" s="186"/>
    </row>
    <row r="835" spans="1:4" ht="12.75">
      <c r="A835" s="180"/>
      <c r="B835" s="55"/>
      <c r="C835" s="54"/>
      <c r="D835" s="186"/>
    </row>
    <row r="836" spans="1:4" ht="12.75">
      <c r="A836" s="180"/>
      <c r="B836" s="55"/>
      <c r="C836" s="54"/>
      <c r="D836" s="186"/>
    </row>
    <row r="837" spans="1:4" ht="12.75">
      <c r="A837" s="180"/>
      <c r="B837" s="55"/>
      <c r="C837" s="54"/>
      <c r="D837" s="186"/>
    </row>
    <row r="838" spans="1:4" ht="12.75">
      <c r="A838" s="180"/>
      <c r="B838" s="55"/>
      <c r="C838" s="54"/>
      <c r="D838" s="186"/>
    </row>
    <row r="839" spans="1:4" ht="12.75">
      <c r="A839" s="180"/>
      <c r="B839" s="55"/>
      <c r="C839" s="54"/>
      <c r="D839" s="186"/>
    </row>
    <row r="840" spans="1:4" ht="12.75">
      <c r="A840" s="180"/>
      <c r="B840" s="55"/>
      <c r="C840" s="54"/>
      <c r="D840" s="186"/>
    </row>
    <row r="841" spans="1:4" ht="12.75">
      <c r="A841" s="180"/>
      <c r="B841" s="55"/>
      <c r="C841" s="54"/>
      <c r="D841" s="186"/>
    </row>
    <row r="842" spans="1:4" ht="12.75">
      <c r="A842" s="180"/>
      <c r="B842" s="55"/>
      <c r="C842" s="54"/>
      <c r="D842" s="186"/>
    </row>
    <row r="843" spans="1:4" ht="12.75">
      <c r="A843" s="179"/>
      <c r="B843" s="29"/>
      <c r="C843" s="84"/>
      <c r="D843" s="30">
        <f>SUM(D767:D842)</f>
        <v>416288.6700000001</v>
      </c>
    </row>
    <row r="844" spans="1:4" ht="12.75">
      <c r="A844" s="624" t="s">
        <v>702</v>
      </c>
      <c r="B844" s="625"/>
      <c r="C844" s="625"/>
      <c r="D844" s="626"/>
    </row>
    <row r="845" spans="1:4" ht="38.25">
      <c r="A845" s="26" t="s">
        <v>49</v>
      </c>
      <c r="B845" s="26" t="s">
        <v>90</v>
      </c>
      <c r="C845" s="26" t="s">
        <v>91</v>
      </c>
      <c r="D845" s="27" t="s">
        <v>92</v>
      </c>
    </row>
    <row r="846" spans="1:4" ht="12.75">
      <c r="A846" s="197">
        <v>1</v>
      </c>
      <c r="B846" s="183" t="s">
        <v>664</v>
      </c>
      <c r="C846" s="181">
        <v>2015</v>
      </c>
      <c r="D846" s="166">
        <v>2100</v>
      </c>
    </row>
    <row r="847" spans="1:4" ht="12.75">
      <c r="A847" s="197">
        <v>2</v>
      </c>
      <c r="B847" s="183" t="s">
        <v>664</v>
      </c>
      <c r="C847" s="181">
        <v>2015</v>
      </c>
      <c r="D847" s="166">
        <v>2100</v>
      </c>
    </row>
    <row r="848" spans="1:4" ht="12.75">
      <c r="A848" s="179"/>
      <c r="B848" s="29"/>
      <c r="C848" s="84"/>
      <c r="D848" s="30">
        <f>SUM(D846:D847)</f>
        <v>4200</v>
      </c>
    </row>
    <row r="849" spans="1:4" ht="12.75">
      <c r="A849" s="623" t="s">
        <v>703</v>
      </c>
      <c r="B849" s="623"/>
      <c r="C849" s="623"/>
      <c r="D849" s="623"/>
    </row>
    <row r="850" spans="1:4" ht="38.25">
      <c r="A850" s="26" t="s">
        <v>49</v>
      </c>
      <c r="B850" s="26" t="s">
        <v>90</v>
      </c>
      <c r="C850" s="26" t="s">
        <v>91</v>
      </c>
      <c r="D850" s="27" t="s">
        <v>92</v>
      </c>
    </row>
    <row r="851" spans="1:4" ht="12.75">
      <c r="A851" s="54"/>
      <c r="B851" s="175"/>
      <c r="C851" s="174"/>
      <c r="D851" s="63"/>
    </row>
    <row r="852" spans="1:4" ht="12.75">
      <c r="A852" s="28"/>
      <c r="B852" s="29"/>
      <c r="C852" s="52"/>
      <c r="D852" s="32" t="s">
        <v>118</v>
      </c>
    </row>
    <row r="853" spans="1:4" ht="12.75">
      <c r="A853" s="660" t="s">
        <v>144</v>
      </c>
      <c r="B853" s="660"/>
      <c r="C853" s="660"/>
      <c r="D853" s="660"/>
    </row>
    <row r="854" spans="1:4" ht="12.75" customHeight="1">
      <c r="A854" s="652" t="s">
        <v>854</v>
      </c>
      <c r="B854" s="652"/>
      <c r="C854" s="652"/>
      <c r="D854" s="652"/>
    </row>
    <row r="855" spans="1:4" ht="38.25">
      <c r="A855" s="548" t="s">
        <v>49</v>
      </c>
      <c r="B855" s="548" t="s">
        <v>90</v>
      </c>
      <c r="C855" s="548" t="s">
        <v>91</v>
      </c>
      <c r="D855" s="549" t="s">
        <v>92</v>
      </c>
    </row>
    <row r="856" spans="1:4" ht="12.75">
      <c r="A856" s="550">
        <v>1</v>
      </c>
      <c r="B856" s="551" t="s">
        <v>513</v>
      </c>
      <c r="C856" s="552">
        <v>2013</v>
      </c>
      <c r="D856" s="554">
        <v>3104.24</v>
      </c>
    </row>
    <row r="857" spans="1:4" ht="12.75">
      <c r="A857" s="550">
        <v>2</v>
      </c>
      <c r="B857" s="551" t="s">
        <v>514</v>
      </c>
      <c r="C857" s="552">
        <v>2015</v>
      </c>
      <c r="D857" s="554">
        <v>1499</v>
      </c>
    </row>
    <row r="858" spans="1:4" ht="12.75">
      <c r="A858" s="550">
        <v>3</v>
      </c>
      <c r="B858" s="551" t="s">
        <v>514</v>
      </c>
      <c r="C858" s="552">
        <v>2015</v>
      </c>
      <c r="D858" s="554">
        <v>1499</v>
      </c>
    </row>
    <row r="859" spans="1:4" ht="12.75">
      <c r="A859" s="550">
        <v>4</v>
      </c>
      <c r="B859" s="551" t="s">
        <v>514</v>
      </c>
      <c r="C859" s="552">
        <v>2015</v>
      </c>
      <c r="D859" s="554">
        <v>1499</v>
      </c>
    </row>
    <row r="860" spans="1:4" ht="12.75">
      <c r="A860" s="550">
        <v>5</v>
      </c>
      <c r="B860" s="551" t="s">
        <v>514</v>
      </c>
      <c r="C860" s="552">
        <v>2015</v>
      </c>
      <c r="D860" s="554">
        <v>1499</v>
      </c>
    </row>
    <row r="861" spans="1:4" ht="12.75">
      <c r="A861" s="550">
        <v>6</v>
      </c>
      <c r="B861" s="551" t="s">
        <v>514</v>
      </c>
      <c r="C861" s="552">
        <v>2015</v>
      </c>
      <c r="D861" s="554">
        <v>1499</v>
      </c>
    </row>
    <row r="862" spans="1:4" ht="12.75">
      <c r="A862" s="550">
        <v>7</v>
      </c>
      <c r="B862" s="551" t="s">
        <v>514</v>
      </c>
      <c r="C862" s="552">
        <v>2015</v>
      </c>
      <c r="D862" s="554">
        <v>1499</v>
      </c>
    </row>
    <row r="863" spans="1:4" ht="12.75">
      <c r="A863" s="550">
        <v>8</v>
      </c>
      <c r="B863" s="551" t="s">
        <v>514</v>
      </c>
      <c r="C863" s="552">
        <v>2015</v>
      </c>
      <c r="D863" s="554">
        <v>1499</v>
      </c>
    </row>
    <row r="864" spans="1:4" ht="12.75">
      <c r="A864" s="550">
        <v>9</v>
      </c>
      <c r="B864" s="553" t="s">
        <v>855</v>
      </c>
      <c r="C864" s="485">
        <v>2016</v>
      </c>
      <c r="D864" s="555">
        <v>1658</v>
      </c>
    </row>
    <row r="865" spans="1:4" ht="12.75">
      <c r="A865" s="550">
        <v>10</v>
      </c>
      <c r="B865" s="553" t="s">
        <v>605</v>
      </c>
      <c r="C865" s="485">
        <v>2016</v>
      </c>
      <c r="D865" s="555">
        <v>2068</v>
      </c>
    </row>
    <row r="866" spans="1:4" ht="12.75">
      <c r="A866" s="550">
        <v>11</v>
      </c>
      <c r="B866" s="553" t="s">
        <v>606</v>
      </c>
      <c r="C866" s="485">
        <v>2016</v>
      </c>
      <c r="D866" s="555">
        <v>2601.45</v>
      </c>
    </row>
    <row r="867" spans="1:4" ht="12.75">
      <c r="A867" s="550">
        <v>12</v>
      </c>
      <c r="B867" s="553" t="s">
        <v>607</v>
      </c>
      <c r="C867" s="485">
        <v>2016</v>
      </c>
      <c r="D867" s="555">
        <v>4772.4</v>
      </c>
    </row>
    <row r="868" spans="1:4" ht="12.75">
      <c r="A868" s="550">
        <v>13</v>
      </c>
      <c r="B868" s="553" t="s">
        <v>856</v>
      </c>
      <c r="C868" s="485">
        <v>2017</v>
      </c>
      <c r="D868" s="555">
        <v>1275</v>
      </c>
    </row>
    <row r="869" spans="1:4" ht="12.75">
      <c r="A869" s="550">
        <v>14</v>
      </c>
      <c r="B869" s="553" t="s">
        <v>856</v>
      </c>
      <c r="C869" s="485">
        <v>2017</v>
      </c>
      <c r="D869" s="555">
        <v>1275</v>
      </c>
    </row>
    <row r="870" spans="1:4" ht="12.75">
      <c r="A870" s="550">
        <v>15</v>
      </c>
      <c r="B870" s="553" t="s">
        <v>856</v>
      </c>
      <c r="C870" s="485">
        <v>2017</v>
      </c>
      <c r="D870" s="555">
        <v>1275</v>
      </c>
    </row>
    <row r="871" spans="1:4" ht="12.75">
      <c r="A871" s="550">
        <v>16</v>
      </c>
      <c r="B871" s="553" t="s">
        <v>856</v>
      </c>
      <c r="C871" s="485">
        <v>2017</v>
      </c>
      <c r="D871" s="555">
        <v>1275</v>
      </c>
    </row>
    <row r="872" spans="1:4" ht="12.75">
      <c r="A872" s="550">
        <v>17</v>
      </c>
      <c r="B872" s="553" t="s">
        <v>856</v>
      </c>
      <c r="C872" s="485">
        <v>2017</v>
      </c>
      <c r="D872" s="555">
        <v>1275</v>
      </c>
    </row>
    <row r="873" spans="1:4" ht="12.75">
      <c r="A873" s="550">
        <v>18</v>
      </c>
      <c r="B873" s="553" t="s">
        <v>856</v>
      </c>
      <c r="C873" s="485">
        <v>2017</v>
      </c>
      <c r="D873" s="555">
        <v>1275</v>
      </c>
    </row>
    <row r="874" spans="1:4" ht="12.75">
      <c r="A874" s="550">
        <v>19</v>
      </c>
      <c r="B874" s="553" t="s">
        <v>856</v>
      </c>
      <c r="C874" s="485">
        <v>2017</v>
      </c>
      <c r="D874" s="555">
        <v>1275</v>
      </c>
    </row>
    <row r="875" spans="1:4" ht="12.75">
      <c r="A875" s="550">
        <v>20</v>
      </c>
      <c r="B875" s="553" t="s">
        <v>856</v>
      </c>
      <c r="C875" s="485">
        <v>2017</v>
      </c>
      <c r="D875" s="555">
        <v>1275</v>
      </c>
    </row>
    <row r="876" spans="1:4" ht="12.75">
      <c r="A876" s="550">
        <v>21</v>
      </c>
      <c r="B876" s="553" t="s">
        <v>856</v>
      </c>
      <c r="C876" s="485">
        <v>2017</v>
      </c>
      <c r="D876" s="555">
        <v>1275</v>
      </c>
    </row>
    <row r="877" spans="1:4" ht="12.75">
      <c r="A877" s="550">
        <v>22</v>
      </c>
      <c r="B877" s="553" t="s">
        <v>856</v>
      </c>
      <c r="C877" s="485">
        <v>2017</v>
      </c>
      <c r="D877" s="555">
        <v>1275</v>
      </c>
    </row>
    <row r="878" spans="1:4" ht="12.75">
      <c r="A878" s="550">
        <v>23</v>
      </c>
      <c r="B878" s="553" t="s">
        <v>856</v>
      </c>
      <c r="C878" s="485">
        <v>2017</v>
      </c>
      <c r="D878" s="555">
        <v>1275</v>
      </c>
    </row>
    <row r="879" spans="1:4" ht="12.75">
      <c r="A879" s="550">
        <v>24</v>
      </c>
      <c r="B879" s="553" t="s">
        <v>856</v>
      </c>
      <c r="C879" s="485">
        <v>2017</v>
      </c>
      <c r="D879" s="555">
        <v>1275</v>
      </c>
    </row>
    <row r="880" spans="1:4" ht="12.75">
      <c r="A880" s="550">
        <v>25</v>
      </c>
      <c r="B880" s="553" t="s">
        <v>856</v>
      </c>
      <c r="C880" s="485">
        <v>2017</v>
      </c>
      <c r="D880" s="555">
        <v>1275</v>
      </c>
    </row>
    <row r="881" spans="1:4" ht="12.75">
      <c r="A881" s="550">
        <v>26</v>
      </c>
      <c r="B881" s="553" t="s">
        <v>856</v>
      </c>
      <c r="C881" s="485">
        <v>2017</v>
      </c>
      <c r="D881" s="555">
        <v>1275</v>
      </c>
    </row>
    <row r="882" spans="1:4" ht="12.75">
      <c r="A882" s="550">
        <v>27</v>
      </c>
      <c r="B882" s="553" t="s">
        <v>856</v>
      </c>
      <c r="C882" s="485">
        <v>2017</v>
      </c>
      <c r="D882" s="555">
        <v>1275</v>
      </c>
    </row>
    <row r="883" spans="1:4" ht="12.75">
      <c r="A883" s="550">
        <v>28</v>
      </c>
      <c r="B883" s="551" t="s">
        <v>857</v>
      </c>
      <c r="C883" s="552">
        <v>2017</v>
      </c>
      <c r="D883" s="554">
        <v>599</v>
      </c>
    </row>
    <row r="884" spans="1:4" ht="12.75">
      <c r="A884" s="550">
        <v>29</v>
      </c>
      <c r="B884" s="551" t="s">
        <v>858</v>
      </c>
      <c r="C884" s="552">
        <v>2017</v>
      </c>
      <c r="D884" s="554">
        <v>8905.2</v>
      </c>
    </row>
    <row r="885" spans="1:4" ht="12.75">
      <c r="A885" s="550">
        <v>30</v>
      </c>
      <c r="B885" s="551" t="s">
        <v>859</v>
      </c>
      <c r="C885" s="552">
        <v>2017</v>
      </c>
      <c r="D885" s="554">
        <v>448.95</v>
      </c>
    </row>
    <row r="886" spans="1:4" ht="12.75">
      <c r="A886" s="550">
        <v>31</v>
      </c>
      <c r="B886" s="551" t="s">
        <v>859</v>
      </c>
      <c r="C886" s="552">
        <v>2017</v>
      </c>
      <c r="D886" s="554">
        <v>448.95</v>
      </c>
    </row>
    <row r="887" spans="1:4" ht="12.75">
      <c r="A887" s="550">
        <v>32</v>
      </c>
      <c r="B887" s="551" t="s">
        <v>860</v>
      </c>
      <c r="C887" s="552">
        <v>2017</v>
      </c>
      <c r="D887" s="554">
        <v>2361.55</v>
      </c>
    </row>
    <row r="888" spans="1:4" ht="12.75">
      <c r="A888" s="550">
        <v>33</v>
      </c>
      <c r="B888" s="551" t="s">
        <v>861</v>
      </c>
      <c r="C888" s="552">
        <v>2017</v>
      </c>
      <c r="D888" s="554">
        <v>2361.55</v>
      </c>
    </row>
    <row r="889" spans="1:4" ht="12.75">
      <c r="A889" s="552">
        <v>34</v>
      </c>
      <c r="B889" s="553" t="s">
        <v>596</v>
      </c>
      <c r="C889" s="485">
        <v>2018</v>
      </c>
      <c r="D889" s="555">
        <v>4772.4</v>
      </c>
    </row>
    <row r="890" spans="1:4" ht="12.75">
      <c r="A890" s="330"/>
      <c r="B890" s="329"/>
      <c r="C890" s="330"/>
      <c r="D890" s="556"/>
    </row>
    <row r="891" spans="1:4" ht="12.75">
      <c r="A891" s="266"/>
      <c r="B891" s="267"/>
      <c r="C891" s="266"/>
      <c r="D891" s="556"/>
    </row>
    <row r="892" spans="1:4" ht="12.75">
      <c r="A892" s="268"/>
      <c r="B892" s="269"/>
      <c r="C892" s="270"/>
      <c r="D892" s="288">
        <f>SUM(D856:D891)</f>
        <v>63719.689999999995</v>
      </c>
    </row>
    <row r="893" spans="1:4" ht="12.75" customHeight="1">
      <c r="A893" s="652" t="s">
        <v>862</v>
      </c>
      <c r="B893" s="652"/>
      <c r="C893" s="652"/>
      <c r="D893" s="652"/>
    </row>
    <row r="894" spans="1:4" ht="38.25">
      <c r="A894" s="548" t="s">
        <v>49</v>
      </c>
      <c r="B894" s="548" t="s">
        <v>90</v>
      </c>
      <c r="C894" s="548" t="s">
        <v>91</v>
      </c>
      <c r="D894" s="549" t="s">
        <v>92</v>
      </c>
    </row>
    <row r="895" spans="1:4" ht="12.75">
      <c r="A895" s="557">
        <v>1</v>
      </c>
      <c r="B895" s="551" t="s">
        <v>515</v>
      </c>
      <c r="C895" s="552">
        <v>2013</v>
      </c>
      <c r="D895" s="558">
        <v>1811</v>
      </c>
    </row>
    <row r="896" spans="1:4" ht="12.75">
      <c r="A896" s="557">
        <v>2</v>
      </c>
      <c r="B896" s="551" t="s">
        <v>516</v>
      </c>
      <c r="C896" s="552">
        <v>2013</v>
      </c>
      <c r="D896" s="558">
        <v>1749.97</v>
      </c>
    </row>
    <row r="897" spans="1:4" ht="12.75">
      <c r="A897" s="557">
        <v>3</v>
      </c>
      <c r="B897" s="551" t="s">
        <v>332</v>
      </c>
      <c r="C897" s="552">
        <v>2013</v>
      </c>
      <c r="D897" s="558">
        <v>1383.02</v>
      </c>
    </row>
    <row r="898" spans="1:4" ht="12.75">
      <c r="A898" s="557">
        <v>4</v>
      </c>
      <c r="B898" s="551" t="s">
        <v>517</v>
      </c>
      <c r="C898" s="552">
        <v>2014</v>
      </c>
      <c r="D898" s="558">
        <v>2168</v>
      </c>
    </row>
    <row r="899" spans="1:4" ht="12.75">
      <c r="A899" s="557">
        <v>5</v>
      </c>
      <c r="B899" s="551" t="s">
        <v>518</v>
      </c>
      <c r="C899" s="552">
        <v>2014</v>
      </c>
      <c r="D899" s="558">
        <v>1840</v>
      </c>
    </row>
    <row r="900" spans="1:4" ht="12.75">
      <c r="A900" s="557">
        <v>6</v>
      </c>
      <c r="B900" s="551" t="s">
        <v>519</v>
      </c>
      <c r="C900" s="552">
        <v>2014</v>
      </c>
      <c r="D900" s="558">
        <v>1715.85</v>
      </c>
    </row>
    <row r="901" spans="1:4" ht="12.75">
      <c r="A901" s="557">
        <v>7</v>
      </c>
      <c r="B901" s="551" t="s">
        <v>520</v>
      </c>
      <c r="C901" s="552">
        <v>2015</v>
      </c>
      <c r="D901" s="558">
        <v>2066.4</v>
      </c>
    </row>
    <row r="902" spans="1:4" ht="12.75">
      <c r="A902" s="557">
        <v>8</v>
      </c>
      <c r="B902" s="551" t="s">
        <v>520</v>
      </c>
      <c r="C902" s="552">
        <v>2015</v>
      </c>
      <c r="D902" s="558">
        <v>2066.4</v>
      </c>
    </row>
    <row r="903" spans="1:4" ht="12.75">
      <c r="A903" s="557">
        <v>9</v>
      </c>
      <c r="B903" s="551" t="s">
        <v>520</v>
      </c>
      <c r="C903" s="552">
        <v>2015</v>
      </c>
      <c r="D903" s="558">
        <v>2066.4</v>
      </c>
    </row>
    <row r="904" spans="1:4" ht="12.75">
      <c r="A904" s="557">
        <v>10</v>
      </c>
      <c r="B904" s="551" t="s">
        <v>520</v>
      </c>
      <c r="C904" s="552">
        <v>2015</v>
      </c>
      <c r="D904" s="558">
        <v>2066.4</v>
      </c>
    </row>
    <row r="905" spans="1:4" ht="12.75">
      <c r="A905" s="557">
        <v>11</v>
      </c>
      <c r="B905" s="551" t="s">
        <v>520</v>
      </c>
      <c r="C905" s="552">
        <v>2015</v>
      </c>
      <c r="D905" s="558">
        <v>2066.4</v>
      </c>
    </row>
    <row r="906" spans="1:4" ht="12.75">
      <c r="A906" s="557">
        <v>12</v>
      </c>
      <c r="B906" s="551" t="s">
        <v>520</v>
      </c>
      <c r="C906" s="552">
        <v>2015</v>
      </c>
      <c r="D906" s="558">
        <v>2066.4</v>
      </c>
    </row>
    <row r="907" spans="1:4" ht="12.75">
      <c r="A907" s="557">
        <v>13</v>
      </c>
      <c r="B907" s="551" t="s">
        <v>520</v>
      </c>
      <c r="C907" s="552">
        <v>2015</v>
      </c>
      <c r="D907" s="558">
        <v>2066.4</v>
      </c>
    </row>
    <row r="908" spans="1:4" ht="12.75">
      <c r="A908" s="557">
        <v>14</v>
      </c>
      <c r="B908" s="551" t="s">
        <v>521</v>
      </c>
      <c r="C908" s="552">
        <v>2015</v>
      </c>
      <c r="D908" s="558">
        <v>548.99</v>
      </c>
    </row>
    <row r="909" spans="1:4" ht="12.75">
      <c r="A909" s="557">
        <v>15</v>
      </c>
      <c r="B909" s="551" t="s">
        <v>521</v>
      </c>
      <c r="C909" s="552">
        <v>2015</v>
      </c>
      <c r="D909" s="558">
        <v>548.99</v>
      </c>
    </row>
    <row r="910" spans="1:4" ht="12.75">
      <c r="A910" s="557">
        <v>16</v>
      </c>
      <c r="B910" s="551" t="s">
        <v>521</v>
      </c>
      <c r="C910" s="552">
        <v>2015</v>
      </c>
      <c r="D910" s="558">
        <v>548.99</v>
      </c>
    </row>
    <row r="911" spans="1:4" ht="12.75">
      <c r="A911" s="557">
        <v>13</v>
      </c>
      <c r="B911" s="559" t="s">
        <v>608</v>
      </c>
      <c r="C911" s="504">
        <v>2016</v>
      </c>
      <c r="D911" s="559">
        <v>1798.89</v>
      </c>
    </row>
    <row r="912" spans="1:4" ht="12.75">
      <c r="A912" s="268"/>
      <c r="B912" s="269"/>
      <c r="C912" s="270"/>
      <c r="D912" s="288">
        <f>SUM(D895:D911)</f>
        <v>28578.50000000001</v>
      </c>
    </row>
    <row r="913" spans="1:4" ht="12.75">
      <c r="A913" s="637" t="s">
        <v>902</v>
      </c>
      <c r="B913" s="638"/>
      <c r="C913" s="638"/>
      <c r="D913" s="638"/>
    </row>
    <row r="914" spans="1:4" ht="38.25">
      <c r="A914" s="264" t="s">
        <v>49</v>
      </c>
      <c r="B914" s="264" t="s">
        <v>90</v>
      </c>
      <c r="C914" s="264" t="s">
        <v>91</v>
      </c>
      <c r="D914" s="265" t="s">
        <v>92</v>
      </c>
    </row>
    <row r="915" spans="1:4" ht="12.75">
      <c r="A915" s="266"/>
      <c r="B915" s="271"/>
      <c r="C915" s="272"/>
      <c r="D915" s="273"/>
    </row>
    <row r="916" spans="1:4" ht="12.75">
      <c r="A916" s="266"/>
      <c r="B916" s="271"/>
      <c r="C916" s="272"/>
      <c r="D916" s="273"/>
    </row>
    <row r="917" spans="1:4" ht="12.75">
      <c r="A917" s="627" t="s">
        <v>145</v>
      </c>
      <c r="B917" s="627"/>
      <c r="C917" s="627"/>
      <c r="D917" s="627"/>
    </row>
    <row r="918" spans="1:4" ht="12.75" customHeight="1">
      <c r="A918" s="623" t="s">
        <v>704</v>
      </c>
      <c r="B918" s="623"/>
      <c r="C918" s="623"/>
      <c r="D918" s="623"/>
    </row>
    <row r="919" spans="1:4" ht="38.25">
      <c r="A919" s="26" t="s">
        <v>49</v>
      </c>
      <c r="B919" s="26" t="s">
        <v>90</v>
      </c>
      <c r="C919" s="26" t="s">
        <v>91</v>
      </c>
      <c r="D919" s="27" t="s">
        <v>92</v>
      </c>
    </row>
    <row r="920" spans="1:4" ht="12.75">
      <c r="A920" s="180">
        <v>1</v>
      </c>
      <c r="B920" s="55" t="s">
        <v>537</v>
      </c>
      <c r="C920" s="54">
        <v>2013</v>
      </c>
      <c r="D920" s="56">
        <v>1475</v>
      </c>
    </row>
    <row r="921" spans="1:4" ht="12.75">
      <c r="A921" s="180">
        <v>2</v>
      </c>
      <c r="B921" s="55" t="s">
        <v>538</v>
      </c>
      <c r="C921" s="54">
        <v>2014</v>
      </c>
      <c r="D921" s="56">
        <v>2223</v>
      </c>
    </row>
    <row r="922" spans="1:4" ht="12.75">
      <c r="A922" s="180">
        <v>3</v>
      </c>
      <c r="B922" s="55" t="s">
        <v>539</v>
      </c>
      <c r="C922" s="54">
        <v>2015</v>
      </c>
      <c r="D922" s="56">
        <v>439</v>
      </c>
    </row>
    <row r="923" spans="1:4" ht="12.75">
      <c r="A923" s="180">
        <v>4</v>
      </c>
      <c r="B923" s="55" t="s">
        <v>665</v>
      </c>
      <c r="C923" s="54">
        <v>2015</v>
      </c>
      <c r="D923" s="56">
        <v>3450</v>
      </c>
    </row>
    <row r="924" spans="1:4" ht="12.75">
      <c r="A924" s="180">
        <v>5</v>
      </c>
      <c r="B924" s="55" t="s">
        <v>666</v>
      </c>
      <c r="C924" s="54">
        <v>2015</v>
      </c>
      <c r="D924" s="56">
        <v>3450</v>
      </c>
    </row>
    <row r="925" spans="1:4" ht="12.75">
      <c r="A925" s="179"/>
      <c r="B925" s="29"/>
      <c r="C925" s="84"/>
      <c r="D925" s="30">
        <f>SUM(D920:D924)</f>
        <v>11037</v>
      </c>
    </row>
    <row r="926" spans="1:4" ht="12.75" customHeight="1">
      <c r="A926" s="624" t="s">
        <v>702</v>
      </c>
      <c r="B926" s="625"/>
      <c r="C926" s="625"/>
      <c r="D926" s="626"/>
    </row>
    <row r="927" spans="1:4" ht="38.25">
      <c r="A927" s="26" t="s">
        <v>49</v>
      </c>
      <c r="B927" s="26" t="s">
        <v>90</v>
      </c>
      <c r="C927" s="26" t="s">
        <v>91</v>
      </c>
      <c r="D927" s="27" t="s">
        <v>92</v>
      </c>
    </row>
    <row r="928" spans="1:4" ht="12.75">
      <c r="A928" s="178">
        <v>1</v>
      </c>
      <c r="B928" s="182" t="s">
        <v>667</v>
      </c>
      <c r="C928" s="54">
        <v>2015</v>
      </c>
      <c r="D928" s="166">
        <v>3470</v>
      </c>
    </row>
    <row r="929" spans="1:4" ht="12.75">
      <c r="A929" s="179"/>
      <c r="B929" s="29"/>
      <c r="C929" s="84"/>
      <c r="D929" s="30">
        <f>SUM(D928:D928)</f>
        <v>3470</v>
      </c>
    </row>
    <row r="930" spans="1:4" ht="12.75">
      <c r="A930" s="623" t="s">
        <v>703</v>
      </c>
      <c r="B930" s="623"/>
      <c r="C930" s="623"/>
      <c r="D930" s="623"/>
    </row>
    <row r="931" spans="1:4" ht="38.25">
      <c r="A931" s="26" t="s">
        <v>49</v>
      </c>
      <c r="B931" s="26" t="s">
        <v>90</v>
      </c>
      <c r="C931" s="26" t="s">
        <v>91</v>
      </c>
      <c r="D931" s="27" t="s">
        <v>92</v>
      </c>
    </row>
    <row r="932" spans="1:4" ht="12.75">
      <c r="A932" s="54"/>
      <c r="B932" s="175" t="s">
        <v>540</v>
      </c>
      <c r="C932" s="174"/>
      <c r="D932" s="63"/>
    </row>
    <row r="933" spans="1:4" ht="12.75">
      <c r="A933" s="179"/>
      <c r="B933" s="29"/>
      <c r="C933" s="84"/>
      <c r="D933" s="30">
        <f>SUM(D932:D932)</f>
        <v>0</v>
      </c>
    </row>
    <row r="934" spans="1:4" ht="12.75">
      <c r="A934" s="631" t="s">
        <v>573</v>
      </c>
      <c r="B934" s="632"/>
      <c r="C934" s="632"/>
      <c r="D934" s="633"/>
    </row>
    <row r="935" spans="1:4" ht="12.75" customHeight="1">
      <c r="A935" s="623" t="s">
        <v>704</v>
      </c>
      <c r="B935" s="623"/>
      <c r="C935" s="623"/>
      <c r="D935" s="623"/>
    </row>
    <row r="936" spans="1:4" ht="38.25">
      <c r="A936" s="26" t="s">
        <v>49</v>
      </c>
      <c r="B936" s="26" t="s">
        <v>90</v>
      </c>
      <c r="C936" s="26" t="s">
        <v>91</v>
      </c>
      <c r="D936" s="27" t="s">
        <v>92</v>
      </c>
    </row>
    <row r="937" spans="1:4" ht="12.75">
      <c r="A937" s="180"/>
      <c r="B937" s="55" t="s">
        <v>570</v>
      </c>
      <c r="C937" s="54">
        <v>2013</v>
      </c>
      <c r="D937" s="56">
        <v>1669</v>
      </c>
    </row>
    <row r="938" spans="1:4" ht="12.75">
      <c r="A938" s="180"/>
      <c r="B938" s="55" t="s">
        <v>571</v>
      </c>
      <c r="C938" s="54">
        <v>2014</v>
      </c>
      <c r="D938" s="56">
        <v>3357.9</v>
      </c>
    </row>
    <row r="939" spans="1:4" ht="12.75">
      <c r="A939" s="180"/>
      <c r="B939" s="55" t="s">
        <v>230</v>
      </c>
      <c r="C939" s="54">
        <v>2014</v>
      </c>
      <c r="D939" s="56">
        <v>2689</v>
      </c>
    </row>
    <row r="940" spans="1:4" ht="12.75">
      <c r="A940" s="180"/>
      <c r="B940" s="55" t="s">
        <v>165</v>
      </c>
      <c r="C940" s="54">
        <v>2015</v>
      </c>
      <c r="D940" s="56">
        <v>1050</v>
      </c>
    </row>
    <row r="941" spans="1:4" ht="12.75">
      <c r="A941" s="180"/>
      <c r="B941" s="55" t="s">
        <v>570</v>
      </c>
      <c r="C941" s="54">
        <v>2015</v>
      </c>
      <c r="D941" s="56">
        <v>1324</v>
      </c>
    </row>
    <row r="942" spans="1:4" ht="12.75">
      <c r="A942" s="180"/>
      <c r="B942" s="55" t="s">
        <v>893</v>
      </c>
      <c r="C942" s="54">
        <v>2015</v>
      </c>
      <c r="D942" s="56">
        <v>3390</v>
      </c>
    </row>
    <row r="943" spans="1:4" ht="12.75">
      <c r="A943" s="180"/>
      <c r="B943" s="55" t="s">
        <v>165</v>
      </c>
      <c r="C943" s="54">
        <v>2015</v>
      </c>
      <c r="D943" s="56">
        <v>1156.2</v>
      </c>
    </row>
    <row r="944" spans="1:4" ht="12.75">
      <c r="A944" s="180"/>
      <c r="B944" s="55" t="s">
        <v>165</v>
      </c>
      <c r="C944" s="54">
        <v>2015</v>
      </c>
      <c r="D944" s="56">
        <v>1156.2</v>
      </c>
    </row>
    <row r="945" spans="1:4" ht="12.75">
      <c r="A945" s="180"/>
      <c r="B945" s="55" t="s">
        <v>894</v>
      </c>
      <c r="C945" s="54">
        <v>2015</v>
      </c>
      <c r="D945" s="56">
        <v>589.99</v>
      </c>
    </row>
    <row r="946" spans="1:4" ht="12.75">
      <c r="A946" s="180"/>
      <c r="B946" s="55" t="s">
        <v>570</v>
      </c>
      <c r="C946" s="54">
        <v>2016</v>
      </c>
      <c r="D946" s="56">
        <v>2000</v>
      </c>
    </row>
    <row r="947" spans="1:4" ht="12.75">
      <c r="A947" s="180"/>
      <c r="B947" s="55" t="s">
        <v>570</v>
      </c>
      <c r="C947" s="54">
        <v>2016</v>
      </c>
      <c r="D947" s="56">
        <v>2000</v>
      </c>
    </row>
    <row r="948" spans="1:4" ht="12.75">
      <c r="A948" s="180"/>
      <c r="B948" s="55" t="s">
        <v>170</v>
      </c>
      <c r="C948" s="54">
        <v>2017</v>
      </c>
      <c r="D948" s="56">
        <v>800</v>
      </c>
    </row>
    <row r="949" spans="1:4" ht="12.75">
      <c r="A949" s="180"/>
      <c r="B949" s="55" t="s">
        <v>170</v>
      </c>
      <c r="C949" s="54">
        <v>2017</v>
      </c>
      <c r="D949" s="56">
        <v>790</v>
      </c>
    </row>
    <row r="950" spans="1:4" ht="12.75">
      <c r="A950" s="180"/>
      <c r="B950" s="55" t="s">
        <v>895</v>
      </c>
      <c r="C950" s="54">
        <v>2017</v>
      </c>
      <c r="D950" s="56">
        <v>955</v>
      </c>
    </row>
    <row r="951" spans="1:4" ht="12.75">
      <c r="A951" s="180"/>
      <c r="B951" s="55" t="s">
        <v>896</v>
      </c>
      <c r="C951" s="54">
        <v>2018</v>
      </c>
      <c r="D951" s="56">
        <v>676</v>
      </c>
    </row>
    <row r="952" spans="1:4" ht="12.75">
      <c r="A952" s="180"/>
      <c r="B952" s="55" t="s">
        <v>897</v>
      </c>
      <c r="C952" s="54">
        <v>2018</v>
      </c>
      <c r="D952" s="56">
        <v>530.99</v>
      </c>
    </row>
    <row r="953" spans="1:4" ht="12.75">
      <c r="A953" s="179"/>
      <c r="B953" s="29"/>
      <c r="C953" s="84"/>
      <c r="D953" s="30">
        <f>SUM(D937:D952)</f>
        <v>24134.280000000002</v>
      </c>
    </row>
    <row r="954" spans="1:4" ht="12.75" customHeight="1">
      <c r="A954" s="624" t="s">
        <v>702</v>
      </c>
      <c r="B954" s="625"/>
      <c r="C954" s="625"/>
      <c r="D954" s="626"/>
    </row>
    <row r="955" spans="1:4" ht="38.25">
      <c r="A955" s="26" t="s">
        <v>49</v>
      </c>
      <c r="B955" s="26" t="s">
        <v>90</v>
      </c>
      <c r="C955" s="26" t="s">
        <v>91</v>
      </c>
      <c r="D955" s="27" t="s">
        <v>92</v>
      </c>
    </row>
    <row r="956" spans="1:4" ht="12.75">
      <c r="A956" s="178"/>
      <c r="B956" s="182" t="s">
        <v>572</v>
      </c>
      <c r="C956" s="54">
        <v>2014</v>
      </c>
      <c r="D956" s="166">
        <v>2198</v>
      </c>
    </row>
    <row r="957" spans="1:4" ht="12.75">
      <c r="A957" s="178"/>
      <c r="B957" s="182" t="s">
        <v>572</v>
      </c>
      <c r="C957" s="54">
        <v>2015</v>
      </c>
      <c r="D957" s="166">
        <v>2000</v>
      </c>
    </row>
    <row r="958" spans="1:4" ht="12.75">
      <c r="A958" s="179"/>
      <c r="B958" s="29"/>
      <c r="C958" s="84"/>
      <c r="D958" s="30">
        <f>SUM(D956:D957)</f>
        <v>4198</v>
      </c>
    </row>
    <row r="959" spans="1:4" ht="12.75">
      <c r="A959" s="623" t="s">
        <v>93</v>
      </c>
      <c r="B959" s="623"/>
      <c r="C959" s="623"/>
      <c r="D959" s="623"/>
    </row>
    <row r="960" spans="1:4" ht="38.25">
      <c r="A960" s="26" t="s">
        <v>49</v>
      </c>
      <c r="B960" s="26" t="s">
        <v>90</v>
      </c>
      <c r="C960" s="26" t="s">
        <v>91</v>
      </c>
      <c r="D960" s="27" t="s">
        <v>92</v>
      </c>
    </row>
    <row r="961" spans="1:4" ht="12.75">
      <c r="A961" s="54"/>
      <c r="B961" s="175"/>
      <c r="C961" s="174"/>
      <c r="D961" s="63"/>
    </row>
    <row r="962" spans="1:4" ht="12.75">
      <c r="A962" s="54"/>
      <c r="B962" s="175"/>
      <c r="C962" s="174"/>
      <c r="D962" s="63"/>
    </row>
    <row r="963" spans="1:4" ht="12.75">
      <c r="A963" s="54"/>
      <c r="B963" s="175"/>
      <c r="C963" s="174"/>
      <c r="D963" s="63"/>
    </row>
    <row r="964" spans="1:4" ht="12.75">
      <c r="A964" s="179"/>
      <c r="B964" s="29"/>
      <c r="C964" s="84"/>
      <c r="D964" s="30">
        <f>SUM(D961:D963)</f>
        <v>0</v>
      </c>
    </row>
    <row r="965" spans="1:4" ht="12.75">
      <c r="A965" s="12"/>
      <c r="B965" s="659" t="s">
        <v>30</v>
      </c>
      <c r="C965" s="659"/>
      <c r="D965" s="44">
        <f>SUM(D148+D199+D280+D354+D393+D545+D583+D617+D666+D683+D703+D720+D753+D843+D892+D925+D953)</f>
        <v>1589590.6400000001</v>
      </c>
    </row>
    <row r="966" spans="1:4" ht="12.75">
      <c r="A966" s="12"/>
      <c r="B966" s="659" t="s">
        <v>31</v>
      </c>
      <c r="C966" s="659"/>
      <c r="D966" s="44">
        <f>SUM(D171+D248+D300+D370+D508+D565+D644+D674+D711+D758+D848+D912+D929+D958)</f>
        <v>545724.3</v>
      </c>
    </row>
    <row r="967" spans="1:4" ht="12.75">
      <c r="A967" s="12"/>
      <c r="B967" s="659" t="s">
        <v>32</v>
      </c>
      <c r="C967" s="659"/>
      <c r="D967" s="44">
        <f>SUM(D375+D514+D650)</f>
        <v>55421.28</v>
      </c>
    </row>
    <row r="968" spans="1:4" ht="12.75">
      <c r="A968" s="12"/>
      <c r="B968" s="657" t="s">
        <v>98</v>
      </c>
      <c r="C968" s="658"/>
      <c r="D968" s="44">
        <f>SUM(D965:D967)</f>
        <v>2190736.22</v>
      </c>
    </row>
    <row r="969" spans="1:4" ht="12.75">
      <c r="A969" s="12"/>
      <c r="C969" s="12"/>
      <c r="D969" s="14"/>
    </row>
    <row r="970" spans="1:4" ht="12.75">
      <c r="A970" s="12"/>
      <c r="C970" s="12"/>
      <c r="D970" s="14"/>
    </row>
    <row r="971" spans="1:4" ht="12.75">
      <c r="A971" s="12"/>
      <c r="C971" s="12"/>
      <c r="D971" s="14"/>
    </row>
    <row r="972" spans="1:4" ht="12.75">
      <c r="A972" s="12"/>
      <c r="C972" s="12"/>
      <c r="D972" s="14"/>
    </row>
    <row r="973" spans="1:4" ht="12.75">
      <c r="A973" s="12"/>
      <c r="C973" s="12"/>
      <c r="D973" s="319" t="s">
        <v>118</v>
      </c>
    </row>
    <row r="974" spans="1:4" ht="12.75">
      <c r="A974" s="12"/>
      <c r="C974" s="12"/>
      <c r="D974" s="14"/>
    </row>
    <row r="975" spans="1:4" ht="12.75">
      <c r="A975" s="12"/>
      <c r="C975" s="12"/>
      <c r="D975" s="14"/>
    </row>
    <row r="976" spans="1:4" ht="12.75">
      <c r="A976" s="12"/>
      <c r="C976" s="12"/>
      <c r="D976" s="14"/>
    </row>
    <row r="977" spans="1:4" ht="12.75">
      <c r="A977" s="12"/>
      <c r="C977" s="12"/>
      <c r="D977" s="14"/>
    </row>
    <row r="978" spans="1:4" ht="12.75">
      <c r="A978" s="12"/>
      <c r="C978" s="12"/>
      <c r="D978" s="14"/>
    </row>
    <row r="979" spans="1:4" ht="12.75">
      <c r="A979" s="12"/>
      <c r="C979" s="12"/>
      <c r="D979" s="14"/>
    </row>
    <row r="980" spans="1:4" ht="12.75">
      <c r="A980" s="12"/>
      <c r="C980" s="12"/>
      <c r="D980" s="14"/>
    </row>
    <row r="981" spans="1:4" ht="12.75">
      <c r="A981" s="12"/>
      <c r="C981" s="12"/>
      <c r="D981" s="14"/>
    </row>
    <row r="982" spans="1:4" ht="12.75">
      <c r="A982" s="12"/>
      <c r="C982" s="12"/>
      <c r="D982" s="14"/>
    </row>
    <row r="983" spans="1:4" ht="12.75">
      <c r="A983" s="12"/>
      <c r="C983" s="12"/>
      <c r="D983" s="14"/>
    </row>
    <row r="984" spans="1:4" ht="12.75">
      <c r="A984" s="12"/>
      <c r="C984" s="12"/>
      <c r="D984" s="14"/>
    </row>
    <row r="985" spans="1:4" ht="12.75">
      <c r="A985" s="12"/>
      <c r="C985" s="12"/>
      <c r="D985" s="14"/>
    </row>
    <row r="986" spans="1:4" ht="12.75">
      <c r="A986" s="12"/>
      <c r="C986" s="12"/>
      <c r="D986" s="14"/>
    </row>
    <row r="987" spans="1:4" ht="12.75">
      <c r="A987" s="12"/>
      <c r="C987" s="12"/>
      <c r="D987" s="14"/>
    </row>
    <row r="988" spans="1:4" ht="12.75">
      <c r="A988" s="12"/>
      <c r="C988" s="12"/>
      <c r="D988" s="14"/>
    </row>
    <row r="989" spans="1:4" ht="12.75">
      <c r="A989" s="12"/>
      <c r="C989" s="12"/>
      <c r="D989" s="14"/>
    </row>
    <row r="990" spans="1:4" ht="12.75">
      <c r="A990" s="12"/>
      <c r="C990" s="12"/>
      <c r="D990" s="14"/>
    </row>
    <row r="991" spans="1:4" ht="12.75">
      <c r="A991" s="12"/>
      <c r="C991" s="12"/>
      <c r="D991" s="14"/>
    </row>
    <row r="992" spans="1:4" ht="12.75">
      <c r="A992" s="12"/>
      <c r="C992" s="12"/>
      <c r="D992" s="14"/>
    </row>
    <row r="993" spans="1:4" ht="12.75">
      <c r="A993" s="12"/>
      <c r="C993" s="12"/>
      <c r="D993" s="14"/>
    </row>
    <row r="994" spans="1:4" ht="12.75">
      <c r="A994" s="12"/>
      <c r="C994" s="12"/>
      <c r="D994" s="14"/>
    </row>
    <row r="995" spans="1:4" ht="12.75">
      <c r="A995" s="12"/>
      <c r="C995" s="12"/>
      <c r="D995" s="14"/>
    </row>
    <row r="996" spans="1:4" ht="12.75">
      <c r="A996" s="12"/>
      <c r="C996" s="12"/>
      <c r="D996" s="14"/>
    </row>
    <row r="997" spans="1:4" ht="12.75">
      <c r="A997" s="12"/>
      <c r="C997" s="12"/>
      <c r="D997" s="14"/>
    </row>
    <row r="998" spans="1:4" ht="12.75">
      <c r="A998" s="12"/>
      <c r="C998" s="12"/>
      <c r="D998" s="14"/>
    </row>
    <row r="999" spans="1:4" ht="12.75">
      <c r="A999" s="12"/>
      <c r="C999" s="12"/>
      <c r="D999" s="14"/>
    </row>
    <row r="1000" spans="1:4" ht="12.75">
      <c r="A1000" s="12"/>
      <c r="C1000" s="12"/>
      <c r="D1000" s="14"/>
    </row>
    <row r="1001" spans="1:4" ht="12.75">
      <c r="A1001" s="12"/>
      <c r="C1001" s="12"/>
      <c r="D1001" s="14"/>
    </row>
    <row r="1002" spans="1:4" ht="12.75">
      <c r="A1002" s="12"/>
      <c r="C1002" s="12"/>
      <c r="D1002" s="14"/>
    </row>
    <row r="1003" spans="1:4" ht="12.75">
      <c r="A1003" s="12"/>
      <c r="C1003" s="12"/>
      <c r="D1003" s="14"/>
    </row>
    <row r="1004" spans="1:4" ht="12.75">
      <c r="A1004" s="12"/>
      <c r="C1004" s="12"/>
      <c r="D1004" s="14"/>
    </row>
    <row r="1005" spans="1:4" ht="12.75">
      <c r="A1005" s="12"/>
      <c r="C1005" s="12"/>
      <c r="D1005" s="14"/>
    </row>
    <row r="1006" spans="1:4" ht="12.75">
      <c r="A1006" s="12"/>
      <c r="C1006" s="12"/>
      <c r="D1006" s="14"/>
    </row>
    <row r="1007" spans="1:4" ht="12.75">
      <c r="A1007" s="12"/>
      <c r="C1007" s="12"/>
      <c r="D1007" s="14"/>
    </row>
    <row r="1008" spans="1:4" ht="12.75">
      <c r="A1008" s="12"/>
      <c r="C1008" s="12"/>
      <c r="D1008" s="14"/>
    </row>
    <row r="1009" spans="1:4" ht="12.75">
      <c r="A1009" s="12"/>
      <c r="C1009" s="12"/>
      <c r="D1009" s="14"/>
    </row>
    <row r="1010" spans="1:4" ht="12.75">
      <c r="A1010" s="12"/>
      <c r="C1010" s="12"/>
      <c r="D1010" s="14"/>
    </row>
    <row r="1011" spans="1:4" ht="12.75">
      <c r="A1011" s="12"/>
      <c r="C1011" s="12"/>
      <c r="D1011" s="14"/>
    </row>
    <row r="1012" spans="1:4" ht="12.75">
      <c r="A1012" s="12"/>
      <c r="C1012" s="12"/>
      <c r="D1012" s="14"/>
    </row>
    <row r="1013" spans="1:4" ht="12.75">
      <c r="A1013" s="12"/>
      <c r="C1013" s="12"/>
      <c r="D1013" s="14"/>
    </row>
    <row r="1014" spans="1:4" ht="12.75">
      <c r="A1014" s="12"/>
      <c r="C1014" s="12"/>
      <c r="D1014" s="14"/>
    </row>
    <row r="1015" spans="1:4" ht="12.75">
      <c r="A1015" s="12"/>
      <c r="C1015" s="12"/>
      <c r="D1015" s="14"/>
    </row>
    <row r="1016" spans="1:4" ht="12.75">
      <c r="A1016" s="12"/>
      <c r="C1016" s="12"/>
      <c r="D1016" s="14"/>
    </row>
    <row r="1017" spans="1:4" ht="12.75">
      <c r="A1017" s="12"/>
      <c r="C1017" s="12"/>
      <c r="D1017" s="14"/>
    </row>
    <row r="1018" spans="1:4" ht="12.75">
      <c r="A1018" s="12"/>
      <c r="C1018" s="12"/>
      <c r="D1018" s="14"/>
    </row>
    <row r="1019" spans="1:4" ht="12.75">
      <c r="A1019" s="12"/>
      <c r="C1019" s="12"/>
      <c r="D1019" s="14"/>
    </row>
    <row r="1020" spans="1:4" ht="12.75">
      <c r="A1020" s="12"/>
      <c r="C1020" s="12"/>
      <c r="D1020" s="14"/>
    </row>
    <row r="1021" spans="1:4" ht="12.75">
      <c r="A1021" s="12"/>
      <c r="C1021" s="12"/>
      <c r="D1021" s="14"/>
    </row>
    <row r="1022" spans="1:4" ht="12.75">
      <c r="A1022" s="12"/>
      <c r="C1022" s="12"/>
      <c r="D1022" s="14"/>
    </row>
    <row r="1023" spans="1:4" ht="12.75">
      <c r="A1023" s="12"/>
      <c r="C1023" s="12"/>
      <c r="D1023" s="14"/>
    </row>
    <row r="1024" spans="1:4" ht="12.75">
      <c r="A1024" s="12"/>
      <c r="C1024" s="12"/>
      <c r="D1024" s="14"/>
    </row>
    <row r="1025" spans="1:4" ht="12.75">
      <c r="A1025" s="12"/>
      <c r="C1025" s="12"/>
      <c r="D1025" s="14"/>
    </row>
    <row r="1026" spans="1:4" ht="12.75">
      <c r="A1026" s="12"/>
      <c r="C1026" s="12"/>
      <c r="D1026" s="14"/>
    </row>
    <row r="1027" spans="1:4" ht="12.75">
      <c r="A1027" s="12"/>
      <c r="C1027" s="12"/>
      <c r="D1027" s="14"/>
    </row>
    <row r="1028" spans="1:4" ht="12.75">
      <c r="A1028" s="12"/>
      <c r="C1028" s="12"/>
      <c r="D1028" s="14"/>
    </row>
    <row r="1029" spans="1:4" ht="12.75">
      <c r="A1029" s="12"/>
      <c r="C1029" s="12"/>
      <c r="D1029" s="14"/>
    </row>
    <row r="1030" spans="1:4" ht="12.75">
      <c r="A1030" s="12"/>
      <c r="C1030" s="12"/>
      <c r="D1030" s="14"/>
    </row>
    <row r="1031" spans="1:4" ht="12.75">
      <c r="A1031" s="12"/>
      <c r="C1031" s="12"/>
      <c r="D1031" s="14"/>
    </row>
    <row r="1032" spans="1:4" ht="12.75">
      <c r="A1032" s="12"/>
      <c r="C1032" s="12"/>
      <c r="D1032" s="14"/>
    </row>
    <row r="1033" spans="1:4" ht="12.75">
      <c r="A1033" s="12"/>
      <c r="C1033" s="12"/>
      <c r="D1033" s="14"/>
    </row>
    <row r="1034" spans="1:4" ht="12.75">
      <c r="A1034" s="12"/>
      <c r="C1034" s="12"/>
      <c r="D1034" s="14"/>
    </row>
    <row r="1035" spans="1:4" ht="12.75">
      <c r="A1035" s="12"/>
      <c r="C1035" s="12"/>
      <c r="D1035" s="14"/>
    </row>
    <row r="1036" spans="1:4" ht="12.75">
      <c r="A1036" s="12"/>
      <c r="C1036" s="12"/>
      <c r="D1036" s="14"/>
    </row>
    <row r="1037" spans="1:4" ht="12.75">
      <c r="A1037" s="12"/>
      <c r="C1037" s="12"/>
      <c r="D1037" s="14"/>
    </row>
    <row r="1038" spans="1:4" ht="12.75">
      <c r="A1038" s="12"/>
      <c r="C1038" s="12"/>
      <c r="D1038" s="14"/>
    </row>
    <row r="1039" spans="1:4" ht="12.75">
      <c r="A1039" s="12"/>
      <c r="C1039" s="12"/>
      <c r="D1039" s="14"/>
    </row>
    <row r="1040" spans="1:4" ht="12.75">
      <c r="A1040" s="12"/>
      <c r="C1040" s="12"/>
      <c r="D1040" s="14"/>
    </row>
    <row r="1041" spans="1:4" ht="12.75">
      <c r="A1041" s="12"/>
      <c r="C1041" s="12"/>
      <c r="D1041" s="14"/>
    </row>
    <row r="1042" spans="1:4" ht="12.75">
      <c r="A1042" s="12"/>
      <c r="C1042" s="12"/>
      <c r="D1042" s="14"/>
    </row>
    <row r="1043" spans="1:4" ht="12.75">
      <c r="A1043" s="12"/>
      <c r="C1043" s="12"/>
      <c r="D1043" s="14"/>
    </row>
    <row r="1044" spans="1:4" ht="12.75">
      <c r="A1044" s="12"/>
      <c r="C1044" s="12"/>
      <c r="D1044" s="14"/>
    </row>
    <row r="1045" spans="1:4" ht="12.75">
      <c r="A1045" s="12"/>
      <c r="C1045" s="12"/>
      <c r="D1045" s="14"/>
    </row>
    <row r="1046" spans="1:4" ht="12.75">
      <c r="A1046" s="12"/>
      <c r="C1046" s="12"/>
      <c r="D1046" s="14"/>
    </row>
    <row r="1047" spans="1:4" ht="12.75">
      <c r="A1047" s="12"/>
      <c r="C1047" s="12"/>
      <c r="D1047" s="14"/>
    </row>
    <row r="1048" spans="1:4" ht="12.75">
      <c r="A1048" s="12"/>
      <c r="C1048" s="12"/>
      <c r="D1048" s="14"/>
    </row>
    <row r="1049" spans="1:4" ht="12.75">
      <c r="A1049" s="12"/>
      <c r="C1049" s="12"/>
      <c r="D1049" s="14"/>
    </row>
    <row r="1050" spans="1:4" ht="12.75">
      <c r="A1050" s="12"/>
      <c r="C1050" s="12"/>
      <c r="D1050" s="14"/>
    </row>
    <row r="1051" spans="1:4" ht="12.75">
      <c r="A1051" s="12"/>
      <c r="C1051" s="12"/>
      <c r="D1051" s="14"/>
    </row>
    <row r="1052" spans="1:4" ht="12.75">
      <c r="A1052" s="12"/>
      <c r="C1052" s="12"/>
      <c r="D1052" s="14"/>
    </row>
    <row r="1053" spans="1:4" ht="12.75">
      <c r="A1053" s="12"/>
      <c r="C1053" s="12"/>
      <c r="D1053" s="14"/>
    </row>
    <row r="1054" spans="1:4" ht="12.75">
      <c r="A1054" s="12"/>
      <c r="C1054" s="12"/>
      <c r="D1054" s="14"/>
    </row>
    <row r="1055" spans="1:4" ht="12.75">
      <c r="A1055" s="12"/>
      <c r="C1055" s="12"/>
      <c r="D1055" s="14"/>
    </row>
    <row r="1056" spans="1:4" ht="12.75">
      <c r="A1056" s="12"/>
      <c r="C1056" s="12"/>
      <c r="D1056" s="14"/>
    </row>
    <row r="1057" spans="1:4" ht="12.75">
      <c r="A1057" s="12"/>
      <c r="C1057" s="12"/>
      <c r="D1057" s="14"/>
    </row>
    <row r="1058" spans="1:4" ht="12.75">
      <c r="A1058" s="12"/>
      <c r="C1058" s="12"/>
      <c r="D1058" s="14"/>
    </row>
    <row r="1059" spans="1:4" ht="12.75">
      <c r="A1059" s="12"/>
      <c r="C1059" s="12"/>
      <c r="D1059" s="14"/>
    </row>
    <row r="1060" spans="1:4" ht="12.75">
      <c r="A1060" s="12"/>
      <c r="C1060" s="12"/>
      <c r="D1060" s="14"/>
    </row>
    <row r="1061" spans="1:4" ht="12.75">
      <c r="A1061" s="12"/>
      <c r="C1061" s="12"/>
      <c r="D1061" s="14"/>
    </row>
    <row r="1062" spans="1:4" ht="12.75">
      <c r="A1062" s="12"/>
      <c r="C1062" s="12"/>
      <c r="D1062" s="14"/>
    </row>
    <row r="1063" spans="1:4" ht="12.75">
      <c r="A1063" s="12"/>
      <c r="C1063" s="12"/>
      <c r="D1063" s="14"/>
    </row>
    <row r="1064" spans="1:4" ht="12.75">
      <c r="A1064" s="12"/>
      <c r="C1064" s="12"/>
      <c r="D1064" s="14"/>
    </row>
    <row r="1065" spans="1:4" ht="12.75">
      <c r="A1065" s="12"/>
      <c r="C1065" s="12"/>
      <c r="D1065" s="14"/>
    </row>
    <row r="1066" spans="1:4" ht="12.75">
      <c r="A1066" s="12"/>
      <c r="C1066" s="12"/>
      <c r="D1066" s="14"/>
    </row>
    <row r="1067" spans="1:4" ht="12.75">
      <c r="A1067" s="12"/>
      <c r="C1067" s="12"/>
      <c r="D1067" s="14"/>
    </row>
    <row r="1068" spans="1:4" ht="12.75">
      <c r="A1068" s="12"/>
      <c r="C1068" s="12"/>
      <c r="D1068" s="14"/>
    </row>
    <row r="1069" spans="1:4" ht="12.75">
      <c r="A1069" s="12"/>
      <c r="C1069" s="12"/>
      <c r="D1069" s="14"/>
    </row>
    <row r="1070" spans="1:4" ht="12.75">
      <c r="A1070" s="12"/>
      <c r="C1070" s="12"/>
      <c r="D1070" s="14"/>
    </row>
    <row r="1071" spans="1:4" ht="12.75">
      <c r="A1071" s="12"/>
      <c r="C1071" s="12"/>
      <c r="D1071" s="14"/>
    </row>
    <row r="1072" spans="1:4" ht="12.75">
      <c r="A1072" s="12"/>
      <c r="C1072" s="12"/>
      <c r="D1072" s="14"/>
    </row>
    <row r="1073" spans="1:4" ht="12.75">
      <c r="A1073" s="12"/>
      <c r="C1073" s="12"/>
      <c r="D1073" s="14"/>
    </row>
    <row r="1074" spans="1:4" ht="12.75">
      <c r="A1074" s="12"/>
      <c r="C1074" s="12"/>
      <c r="D1074" s="14"/>
    </row>
    <row r="1075" spans="1:4" ht="12.75">
      <c r="A1075" s="12"/>
      <c r="C1075" s="12"/>
      <c r="D1075" s="14"/>
    </row>
    <row r="1076" spans="1:4" ht="12.75">
      <c r="A1076" s="12"/>
      <c r="C1076" s="12"/>
      <c r="D1076" s="14"/>
    </row>
    <row r="1077" spans="1:4" ht="12.75">
      <c r="A1077" s="12"/>
      <c r="C1077" s="12"/>
      <c r="D1077" s="14"/>
    </row>
    <row r="1078" spans="1:4" ht="12.75">
      <c r="A1078" s="12"/>
      <c r="C1078" s="12"/>
      <c r="D1078" s="14"/>
    </row>
    <row r="1079" spans="1:4" ht="12.75">
      <c r="A1079" s="12"/>
      <c r="C1079" s="12"/>
      <c r="D1079" s="14"/>
    </row>
    <row r="1080" spans="1:4" ht="12.75">
      <c r="A1080" s="12"/>
      <c r="C1080" s="12"/>
      <c r="D1080" s="14"/>
    </row>
    <row r="1081" spans="1:4" ht="12.75">
      <c r="A1081" s="12"/>
      <c r="C1081" s="12"/>
      <c r="D1081" s="14"/>
    </row>
    <row r="1082" spans="1:4" ht="12.75">
      <c r="A1082" s="12"/>
      <c r="C1082" s="12"/>
      <c r="D1082" s="14"/>
    </row>
    <row r="1083" spans="1:4" ht="12.75">
      <c r="A1083" s="12"/>
      <c r="C1083" s="12"/>
      <c r="D1083" s="14"/>
    </row>
    <row r="1084" spans="1:4" ht="12.75">
      <c r="A1084" s="12"/>
      <c r="C1084" s="12"/>
      <c r="D1084" s="14"/>
    </row>
    <row r="1085" spans="1:4" ht="12.75">
      <c r="A1085" s="12"/>
      <c r="C1085" s="12"/>
      <c r="D1085" s="14"/>
    </row>
    <row r="1086" spans="1:4" ht="12.75">
      <c r="A1086" s="12"/>
      <c r="C1086" s="12"/>
      <c r="D1086" s="14"/>
    </row>
    <row r="1087" spans="1:4" ht="12.75">
      <c r="A1087" s="12"/>
      <c r="C1087" s="12"/>
      <c r="D1087" s="14"/>
    </row>
    <row r="1088" spans="1:4" ht="12.75">
      <c r="A1088" s="12"/>
      <c r="C1088" s="12"/>
      <c r="D1088" s="14"/>
    </row>
    <row r="1089" spans="1:4" ht="12.75">
      <c r="A1089" s="12"/>
      <c r="C1089" s="12"/>
      <c r="D1089" s="14"/>
    </row>
    <row r="1090" spans="1:4" ht="12.75">
      <c r="A1090" s="12"/>
      <c r="C1090" s="12"/>
      <c r="D1090" s="14"/>
    </row>
    <row r="1091" spans="1:4" ht="12.75">
      <c r="A1091" s="12"/>
      <c r="C1091" s="12"/>
      <c r="D1091" s="14"/>
    </row>
    <row r="1092" spans="1:4" ht="12.75">
      <c r="A1092" s="12"/>
      <c r="C1092" s="12"/>
      <c r="D1092" s="14"/>
    </row>
    <row r="1093" spans="1:4" ht="12.75">
      <c r="A1093" s="12"/>
      <c r="C1093" s="12"/>
      <c r="D1093" s="14"/>
    </row>
    <row r="1094" spans="1:4" ht="12.75">
      <c r="A1094" s="12"/>
      <c r="C1094" s="12"/>
      <c r="D1094" s="14"/>
    </row>
    <row r="1095" spans="1:4" ht="12.75">
      <c r="A1095" s="12"/>
      <c r="C1095" s="12"/>
      <c r="D1095" s="14"/>
    </row>
    <row r="1096" spans="1:4" ht="12.75">
      <c r="A1096" s="12"/>
      <c r="C1096" s="12"/>
      <c r="D1096" s="14"/>
    </row>
    <row r="1097" spans="1:4" ht="12.75">
      <c r="A1097" s="12"/>
      <c r="C1097" s="12"/>
      <c r="D1097" s="14"/>
    </row>
    <row r="1098" spans="1:4" ht="12.75">
      <c r="A1098" s="12"/>
      <c r="C1098" s="12"/>
      <c r="D1098" s="14"/>
    </row>
    <row r="1099" spans="1:4" ht="12.75">
      <c r="A1099" s="12"/>
      <c r="C1099" s="12"/>
      <c r="D1099" s="14"/>
    </row>
    <row r="1100" spans="1:4" ht="12.75">
      <c r="A1100" s="12"/>
      <c r="C1100" s="12"/>
      <c r="D1100" s="14"/>
    </row>
    <row r="1101" spans="1:4" ht="12.75">
      <c r="A1101" s="12"/>
      <c r="C1101" s="12"/>
      <c r="D1101" s="14"/>
    </row>
    <row r="1102" spans="1:4" ht="12.75">
      <c r="A1102" s="12"/>
      <c r="C1102" s="12"/>
      <c r="D1102" s="14"/>
    </row>
    <row r="1103" spans="1:4" ht="12.75">
      <c r="A1103" s="12"/>
      <c r="C1103" s="12"/>
      <c r="D1103" s="14"/>
    </row>
    <row r="1104" spans="1:4" ht="12.75">
      <c r="A1104" s="12"/>
      <c r="C1104" s="12"/>
      <c r="D1104" s="14"/>
    </row>
    <row r="1105" spans="1:4" ht="12.75">
      <c r="A1105" s="12"/>
      <c r="C1105" s="12"/>
      <c r="D1105" s="14"/>
    </row>
    <row r="1106" spans="1:4" ht="12.75">
      <c r="A1106" s="12"/>
      <c r="C1106" s="12"/>
      <c r="D1106" s="14"/>
    </row>
    <row r="1107" spans="1:4" ht="12.75">
      <c r="A1107" s="12"/>
      <c r="C1107" s="12"/>
      <c r="D1107" s="14"/>
    </row>
    <row r="1108" spans="1:4" ht="12.75">
      <c r="A1108" s="12"/>
      <c r="C1108" s="12"/>
      <c r="D1108" s="14"/>
    </row>
    <row r="1109" spans="1:4" ht="12.75">
      <c r="A1109" s="12"/>
      <c r="C1109" s="12"/>
      <c r="D1109" s="14"/>
    </row>
    <row r="1110" spans="1:4" ht="12.75">
      <c r="A1110" s="12"/>
      <c r="C1110" s="12"/>
      <c r="D1110" s="14"/>
    </row>
    <row r="1111" spans="1:4" ht="12.75">
      <c r="A1111" s="12"/>
      <c r="C1111" s="12"/>
      <c r="D1111" s="14"/>
    </row>
    <row r="1112" spans="1:4" ht="12.75">
      <c r="A1112" s="12"/>
      <c r="C1112" s="12"/>
      <c r="D1112" s="14"/>
    </row>
    <row r="1113" spans="1:4" ht="12.75">
      <c r="A1113" s="12"/>
      <c r="C1113" s="12"/>
      <c r="D1113" s="14"/>
    </row>
    <row r="1114" spans="1:4" ht="12.75">
      <c r="A1114" s="12"/>
      <c r="C1114" s="12"/>
      <c r="D1114" s="14"/>
    </row>
    <row r="1115" spans="1:4" ht="12.75">
      <c r="A1115" s="12"/>
      <c r="C1115" s="12"/>
      <c r="D1115" s="14"/>
    </row>
    <row r="1116" spans="1:4" ht="12.75">
      <c r="A1116" s="12"/>
      <c r="C1116" s="12"/>
      <c r="D1116" s="14"/>
    </row>
    <row r="1117" spans="1:4" ht="12.75">
      <c r="A1117" s="12"/>
      <c r="C1117" s="12"/>
      <c r="D1117" s="14"/>
    </row>
    <row r="1118" spans="1:4" ht="12.75">
      <c r="A1118" s="12"/>
      <c r="C1118" s="12"/>
      <c r="D1118" s="14"/>
    </row>
    <row r="1119" spans="1:4" ht="12.75">
      <c r="A1119" s="12"/>
      <c r="C1119" s="12"/>
      <c r="D1119" s="14"/>
    </row>
    <row r="1120" spans="1:4" ht="12.75">
      <c r="A1120" s="12"/>
      <c r="C1120" s="12"/>
      <c r="D1120" s="14"/>
    </row>
    <row r="1121" spans="1:4" ht="12.75">
      <c r="A1121" s="12"/>
      <c r="C1121" s="12"/>
      <c r="D1121" s="14"/>
    </row>
    <row r="1122" spans="1:4" ht="12.75">
      <c r="A1122" s="12"/>
      <c r="C1122" s="12"/>
      <c r="D1122" s="14"/>
    </row>
    <row r="1123" spans="1:4" ht="12.75">
      <c r="A1123" s="12"/>
      <c r="C1123" s="12"/>
      <c r="D1123" s="14"/>
    </row>
    <row r="1124" spans="1:4" ht="12.75">
      <c r="A1124" s="12"/>
      <c r="C1124" s="12"/>
      <c r="D1124" s="14"/>
    </row>
    <row r="1125" spans="1:4" ht="12.75">
      <c r="A1125" s="12"/>
      <c r="C1125" s="12"/>
      <c r="D1125" s="14"/>
    </row>
    <row r="1126" spans="1:4" ht="12.75">
      <c r="A1126" s="12"/>
      <c r="C1126" s="12"/>
      <c r="D1126" s="14"/>
    </row>
    <row r="1127" spans="1:4" ht="12.75">
      <c r="A1127" s="12"/>
      <c r="C1127" s="12"/>
      <c r="D1127" s="14"/>
    </row>
    <row r="1128" spans="1:4" ht="12.75">
      <c r="A1128" s="12"/>
      <c r="C1128" s="12"/>
      <c r="D1128" s="14"/>
    </row>
    <row r="1129" spans="1:4" ht="12.75">
      <c r="A1129" s="12"/>
      <c r="C1129" s="12"/>
      <c r="D1129" s="14"/>
    </row>
    <row r="1130" spans="1:4" ht="12.75">
      <c r="A1130" s="12"/>
      <c r="C1130" s="12"/>
      <c r="D1130" s="14"/>
    </row>
    <row r="1131" spans="1:4" ht="12.75">
      <c r="A1131" s="12"/>
      <c r="C1131" s="12"/>
      <c r="D1131" s="14"/>
    </row>
    <row r="1132" spans="1:4" ht="12.75">
      <c r="A1132" s="12"/>
      <c r="C1132" s="12"/>
      <c r="D1132" s="14"/>
    </row>
    <row r="1133" spans="1:4" ht="12.75">
      <c r="A1133" s="12"/>
      <c r="C1133" s="12"/>
      <c r="D1133" s="14"/>
    </row>
    <row r="1134" spans="1:4" ht="12.75">
      <c r="A1134" s="12"/>
      <c r="C1134" s="12"/>
      <c r="D1134" s="14"/>
    </row>
    <row r="1135" spans="1:4" ht="12.75">
      <c r="A1135" s="12"/>
      <c r="C1135" s="12"/>
      <c r="D1135" s="14"/>
    </row>
    <row r="1136" spans="1:4" ht="12.75">
      <c r="A1136" s="12"/>
      <c r="C1136" s="12"/>
      <c r="D1136" s="14"/>
    </row>
    <row r="1137" spans="1:4" ht="12.75">
      <c r="A1137" s="12"/>
      <c r="C1137" s="12"/>
      <c r="D1137" s="14"/>
    </row>
    <row r="1138" spans="1:4" ht="12.75">
      <c r="A1138" s="12"/>
      <c r="C1138" s="12"/>
      <c r="D1138" s="14"/>
    </row>
    <row r="1139" spans="1:4" ht="12.75">
      <c r="A1139" s="12"/>
      <c r="C1139" s="12"/>
      <c r="D1139" s="14"/>
    </row>
    <row r="1140" spans="1:4" ht="12.75">
      <c r="A1140" s="12"/>
      <c r="C1140" s="12"/>
      <c r="D1140" s="14"/>
    </row>
    <row r="1141" spans="1:4" ht="12.75">
      <c r="A1141" s="12"/>
      <c r="C1141" s="12"/>
      <c r="D1141" s="14"/>
    </row>
    <row r="1142" spans="1:4" ht="12.75">
      <c r="A1142" s="12"/>
      <c r="C1142" s="12"/>
      <c r="D1142" s="14"/>
    </row>
    <row r="1143" spans="1:4" ht="12.75">
      <c r="A1143" s="12"/>
      <c r="C1143" s="12"/>
      <c r="D1143" s="14"/>
    </row>
    <row r="1144" spans="1:4" ht="12.75">
      <c r="A1144" s="12"/>
      <c r="C1144" s="12"/>
      <c r="D1144" s="14"/>
    </row>
    <row r="1145" spans="1:4" ht="12.75">
      <c r="A1145" s="12"/>
      <c r="C1145" s="12"/>
      <c r="D1145" s="14"/>
    </row>
    <row r="1146" spans="1:4" ht="12.75">
      <c r="A1146" s="12"/>
      <c r="C1146" s="12"/>
      <c r="D1146" s="14"/>
    </row>
    <row r="1147" spans="1:4" ht="12.75">
      <c r="A1147" s="12"/>
      <c r="C1147" s="12"/>
      <c r="D1147" s="14"/>
    </row>
    <row r="1148" spans="1:4" ht="12.75">
      <c r="A1148" s="12"/>
      <c r="C1148" s="12"/>
      <c r="D1148" s="14"/>
    </row>
    <row r="1149" spans="1:4" ht="12.75">
      <c r="A1149" s="12"/>
      <c r="C1149" s="12"/>
      <c r="D1149" s="14"/>
    </row>
    <row r="1150" spans="1:4" ht="12.75">
      <c r="A1150" s="12"/>
      <c r="C1150" s="12"/>
      <c r="D1150" s="14"/>
    </row>
    <row r="1151" spans="1:4" ht="12.75">
      <c r="A1151" s="12"/>
      <c r="C1151" s="12"/>
      <c r="D1151" s="14"/>
    </row>
    <row r="1152" spans="1:4" ht="12.75">
      <c r="A1152" s="12"/>
      <c r="C1152" s="12"/>
      <c r="D1152" s="14"/>
    </row>
    <row r="1153" spans="1:4" ht="12.75">
      <c r="A1153" s="12"/>
      <c r="C1153" s="12"/>
      <c r="D1153" s="14"/>
    </row>
    <row r="1154" spans="1:4" ht="12.75">
      <c r="A1154" s="12"/>
      <c r="C1154" s="12"/>
      <c r="D1154" s="14"/>
    </row>
    <row r="1155" spans="1:4" ht="12.75">
      <c r="A1155" s="12"/>
      <c r="C1155" s="12"/>
      <c r="D1155" s="14"/>
    </row>
    <row r="1156" spans="1:4" ht="12.75">
      <c r="A1156" s="12"/>
      <c r="C1156" s="12"/>
      <c r="D1156" s="14"/>
    </row>
    <row r="1157" spans="1:4" ht="12.75">
      <c r="A1157" s="12"/>
      <c r="C1157" s="12"/>
      <c r="D1157" s="14"/>
    </row>
    <row r="1158" spans="1:4" ht="12.75">
      <c r="A1158" s="12"/>
      <c r="C1158" s="12"/>
      <c r="D1158" s="14"/>
    </row>
    <row r="1159" spans="1:4" ht="12.75">
      <c r="A1159" s="12"/>
      <c r="C1159" s="12"/>
      <c r="D1159" s="14"/>
    </row>
    <row r="1160" spans="1:4" ht="12.75">
      <c r="A1160" s="12"/>
      <c r="C1160" s="12"/>
      <c r="D1160" s="14"/>
    </row>
    <row r="1161" spans="1:4" ht="12.75">
      <c r="A1161" s="12"/>
      <c r="C1161" s="12"/>
      <c r="D1161" s="14"/>
    </row>
    <row r="1162" spans="1:4" ht="12.75">
      <c r="A1162" s="12"/>
      <c r="C1162" s="12"/>
      <c r="D1162" s="14"/>
    </row>
    <row r="1163" spans="1:4" ht="12.75">
      <c r="A1163" s="12"/>
      <c r="C1163" s="12"/>
      <c r="D1163" s="14"/>
    </row>
    <row r="1164" spans="1:4" ht="12.75">
      <c r="A1164" s="12"/>
      <c r="C1164" s="12"/>
      <c r="D1164" s="14"/>
    </row>
    <row r="1165" spans="1:4" ht="12.75">
      <c r="A1165" s="12"/>
      <c r="C1165" s="12"/>
      <c r="D1165" s="14"/>
    </row>
    <row r="1166" spans="1:4" ht="12.75">
      <c r="A1166" s="12"/>
      <c r="C1166" s="12"/>
      <c r="D1166" s="14"/>
    </row>
    <row r="1167" spans="1:4" ht="12.75">
      <c r="A1167" s="12"/>
      <c r="C1167" s="12"/>
      <c r="D1167" s="14"/>
    </row>
    <row r="1168" spans="1:4" ht="12.75">
      <c r="A1168" s="12"/>
      <c r="C1168" s="12"/>
      <c r="D1168" s="14"/>
    </row>
    <row r="1169" spans="1:4" ht="12.75">
      <c r="A1169" s="12"/>
      <c r="C1169" s="12"/>
      <c r="D1169" s="14"/>
    </row>
    <row r="1170" spans="1:4" ht="12.75">
      <c r="A1170" s="12"/>
      <c r="C1170" s="12"/>
      <c r="D1170" s="14"/>
    </row>
    <row r="1171" spans="1:4" ht="12.75">
      <c r="A1171" s="12"/>
      <c r="C1171" s="12"/>
      <c r="D1171" s="14"/>
    </row>
    <row r="1172" spans="1:4" ht="12.75">
      <c r="A1172" s="12"/>
      <c r="C1172" s="12"/>
      <c r="D1172" s="14"/>
    </row>
    <row r="1173" spans="1:4" ht="12.75">
      <c r="A1173" s="12"/>
      <c r="C1173" s="12"/>
      <c r="D1173" s="14"/>
    </row>
    <row r="1174" spans="1:4" ht="12.75">
      <c r="A1174" s="12"/>
      <c r="C1174" s="12"/>
      <c r="D1174" s="14"/>
    </row>
    <row r="1175" spans="1:4" ht="12.75">
      <c r="A1175" s="12"/>
      <c r="C1175" s="12"/>
      <c r="D1175" s="14"/>
    </row>
    <row r="1176" spans="1:4" ht="12.75">
      <c r="A1176" s="12"/>
      <c r="C1176" s="12"/>
      <c r="D1176" s="14"/>
    </row>
    <row r="1177" spans="1:4" ht="12.75">
      <c r="A1177" s="12"/>
      <c r="C1177" s="12"/>
      <c r="D1177" s="14"/>
    </row>
    <row r="1178" spans="1:4" ht="12.75">
      <c r="A1178" s="12"/>
      <c r="C1178" s="12"/>
      <c r="D1178" s="14"/>
    </row>
    <row r="1179" spans="1:4" ht="12.75">
      <c r="A1179" s="12"/>
      <c r="C1179" s="12"/>
      <c r="D1179" s="14"/>
    </row>
    <row r="1180" spans="1:4" ht="12.75">
      <c r="A1180" s="12"/>
      <c r="C1180" s="12"/>
      <c r="D1180" s="14"/>
    </row>
    <row r="1181" spans="1:4" ht="12.75">
      <c r="A1181" s="12"/>
      <c r="C1181" s="12"/>
      <c r="D1181" s="14"/>
    </row>
    <row r="1182" spans="1:4" ht="12.75">
      <c r="A1182" s="12"/>
      <c r="C1182" s="12"/>
      <c r="D1182" s="14"/>
    </row>
    <row r="1183" spans="1:4" ht="12.75">
      <c r="A1183" s="12"/>
      <c r="C1183" s="12"/>
      <c r="D1183" s="14"/>
    </row>
    <row r="1184" spans="1:4" ht="12.75">
      <c r="A1184" s="12"/>
      <c r="C1184" s="12"/>
      <c r="D1184" s="14"/>
    </row>
    <row r="1185" spans="1:4" ht="12.75">
      <c r="A1185" s="12"/>
      <c r="C1185" s="12"/>
      <c r="D1185" s="14"/>
    </row>
    <row r="1186" spans="1:4" ht="12.75">
      <c r="A1186" s="12"/>
      <c r="C1186" s="12"/>
      <c r="D1186" s="14"/>
    </row>
    <row r="1187" spans="1:4" ht="12.75">
      <c r="A1187" s="12"/>
      <c r="C1187" s="12"/>
      <c r="D1187" s="14"/>
    </row>
    <row r="1188" spans="1:4" ht="12.75">
      <c r="A1188" s="12"/>
      <c r="C1188" s="12"/>
      <c r="D1188" s="14"/>
    </row>
    <row r="1189" spans="1:4" ht="12.75">
      <c r="A1189" s="12"/>
      <c r="C1189" s="12"/>
      <c r="D1189" s="14"/>
    </row>
    <row r="1190" spans="1:4" ht="12.75">
      <c r="A1190" s="12"/>
      <c r="C1190" s="12"/>
      <c r="D1190" s="14"/>
    </row>
    <row r="1191" spans="1:4" ht="12.75">
      <c r="A1191" s="12"/>
      <c r="C1191" s="12"/>
      <c r="D1191" s="14"/>
    </row>
    <row r="1192" spans="1:4" ht="12.75">
      <c r="A1192" s="12"/>
      <c r="C1192" s="12"/>
      <c r="D1192" s="14"/>
    </row>
    <row r="1193" spans="1:4" ht="12.75">
      <c r="A1193" s="12"/>
      <c r="C1193" s="12"/>
      <c r="D1193" s="14"/>
    </row>
    <row r="1194" spans="1:4" ht="12.75">
      <c r="A1194" s="12"/>
      <c r="C1194" s="12"/>
      <c r="D1194" s="14"/>
    </row>
    <row r="1195" spans="1:4" ht="12.75">
      <c r="A1195" s="12"/>
      <c r="C1195" s="12"/>
      <c r="D1195" s="14"/>
    </row>
    <row r="1196" spans="1:4" ht="12.75">
      <c r="A1196" s="12"/>
      <c r="C1196" s="12"/>
      <c r="D1196" s="14"/>
    </row>
    <row r="1197" spans="1:4" ht="12.75">
      <c r="A1197" s="12"/>
      <c r="C1197" s="12"/>
      <c r="D1197" s="14"/>
    </row>
    <row r="1198" spans="1:4" ht="12.75">
      <c r="A1198" s="12"/>
      <c r="C1198" s="12"/>
      <c r="D1198" s="14"/>
    </row>
    <row r="1199" spans="1:4" ht="12.75">
      <c r="A1199" s="12"/>
      <c r="C1199" s="12"/>
      <c r="D1199" s="14"/>
    </row>
    <row r="1200" spans="1:4" ht="12.75">
      <c r="A1200" s="12"/>
      <c r="C1200" s="12"/>
      <c r="D1200" s="14"/>
    </row>
    <row r="1201" spans="1:4" ht="12.75">
      <c r="A1201" s="12"/>
      <c r="C1201" s="12"/>
      <c r="D1201" s="14"/>
    </row>
    <row r="1202" spans="1:4" ht="12.75">
      <c r="A1202" s="12"/>
      <c r="C1202" s="12"/>
      <c r="D1202" s="14"/>
    </row>
    <row r="1203" spans="1:4" ht="12.75">
      <c r="A1203" s="12"/>
      <c r="C1203" s="12"/>
      <c r="D1203" s="14"/>
    </row>
    <row r="1204" spans="1:4" ht="12.75">
      <c r="A1204" s="12"/>
      <c r="C1204" s="12"/>
      <c r="D1204" s="14"/>
    </row>
    <row r="1205" spans="1:4" ht="12.75">
      <c r="A1205" s="12"/>
      <c r="C1205" s="12"/>
      <c r="D1205" s="14"/>
    </row>
    <row r="1206" spans="1:4" ht="12.75">
      <c r="A1206" s="12"/>
      <c r="C1206" s="12"/>
      <c r="D1206" s="14"/>
    </row>
    <row r="1207" spans="1:4" ht="12.75">
      <c r="A1207" s="12"/>
      <c r="C1207" s="12"/>
      <c r="D1207" s="14"/>
    </row>
    <row r="1208" spans="1:4" ht="12.75">
      <c r="A1208" s="12"/>
      <c r="C1208" s="12"/>
      <c r="D1208" s="14"/>
    </row>
    <row r="1209" spans="1:4" ht="12.75">
      <c r="A1209" s="12"/>
      <c r="C1209" s="12"/>
      <c r="D1209" s="14"/>
    </row>
    <row r="1210" spans="1:4" ht="12.75">
      <c r="A1210" s="12"/>
      <c r="C1210" s="12"/>
      <c r="D1210" s="14"/>
    </row>
    <row r="1211" spans="1:4" ht="12.75">
      <c r="A1211" s="12"/>
      <c r="C1211" s="12"/>
      <c r="D1211" s="14"/>
    </row>
    <row r="1212" spans="1:4" ht="12.75">
      <c r="A1212" s="12"/>
      <c r="C1212" s="12"/>
      <c r="D1212" s="14"/>
    </row>
    <row r="1213" spans="1:4" ht="12.75">
      <c r="A1213" s="12"/>
      <c r="C1213" s="12"/>
      <c r="D1213" s="14"/>
    </row>
    <row r="1214" spans="1:4" ht="12.75">
      <c r="A1214" s="12"/>
      <c r="C1214" s="12"/>
      <c r="D1214" s="14"/>
    </row>
    <row r="1215" spans="1:4" ht="12.75">
      <c r="A1215" s="12"/>
      <c r="C1215" s="12"/>
      <c r="D1215" s="14"/>
    </row>
    <row r="1216" spans="1:4" ht="12.75">
      <c r="A1216" s="12"/>
      <c r="C1216" s="12"/>
      <c r="D1216" s="14"/>
    </row>
    <row r="1217" spans="1:4" ht="12.75">
      <c r="A1217" s="12"/>
      <c r="C1217" s="12"/>
      <c r="D1217" s="14"/>
    </row>
    <row r="1218" spans="1:4" ht="12.75">
      <c r="A1218" s="12"/>
      <c r="C1218" s="12"/>
      <c r="D1218" s="14"/>
    </row>
    <row r="1219" spans="1:4" ht="12.75">
      <c r="A1219" s="12"/>
      <c r="C1219" s="12"/>
      <c r="D1219" s="14"/>
    </row>
    <row r="1220" spans="1:4" ht="12.75">
      <c r="A1220" s="12"/>
      <c r="C1220" s="12"/>
      <c r="D1220" s="14"/>
    </row>
    <row r="1221" spans="1:4" ht="12.75">
      <c r="A1221" s="12"/>
      <c r="C1221" s="12"/>
      <c r="D1221" s="14"/>
    </row>
    <row r="1222" spans="1:4" ht="12.75">
      <c r="A1222" s="12"/>
      <c r="C1222" s="12"/>
      <c r="D1222" s="14"/>
    </row>
    <row r="1223" spans="1:4" ht="12.75">
      <c r="A1223" s="12"/>
      <c r="C1223" s="12"/>
      <c r="D1223" s="14"/>
    </row>
    <row r="1224" spans="1:4" ht="12.75">
      <c r="A1224" s="12"/>
      <c r="C1224" s="12"/>
      <c r="D1224" s="14"/>
    </row>
    <row r="1225" spans="1:4" ht="12.75">
      <c r="A1225" s="12"/>
      <c r="C1225" s="12"/>
      <c r="D1225" s="14"/>
    </row>
    <row r="1226" spans="1:4" ht="12.75">
      <c r="A1226" s="12"/>
      <c r="C1226" s="12"/>
      <c r="D1226" s="14"/>
    </row>
    <row r="1227" spans="1:4" ht="12.75">
      <c r="A1227" s="12"/>
      <c r="C1227" s="12"/>
      <c r="D1227" s="14"/>
    </row>
    <row r="1228" spans="1:4" ht="12.75">
      <c r="A1228" s="12"/>
      <c r="C1228" s="12"/>
      <c r="D1228" s="14"/>
    </row>
    <row r="1229" spans="1:4" ht="12.75">
      <c r="A1229" s="12"/>
      <c r="C1229" s="12"/>
      <c r="D1229" s="14"/>
    </row>
    <row r="1230" spans="1:4" ht="12.75">
      <c r="A1230" s="12"/>
      <c r="C1230" s="12"/>
      <c r="D1230" s="14"/>
    </row>
    <row r="1231" spans="1:4" ht="12.75">
      <c r="A1231" s="12"/>
      <c r="C1231" s="12"/>
      <c r="D1231" s="14"/>
    </row>
    <row r="1232" spans="1:4" ht="12.75">
      <c r="A1232" s="12"/>
      <c r="C1232" s="12"/>
      <c r="D1232" s="14"/>
    </row>
    <row r="1233" spans="1:4" ht="12.75">
      <c r="A1233" s="12"/>
      <c r="C1233" s="12"/>
      <c r="D1233" s="14"/>
    </row>
    <row r="1234" spans="1:4" ht="12.75">
      <c r="A1234" s="12"/>
      <c r="C1234" s="12"/>
      <c r="D1234" s="14"/>
    </row>
    <row r="1235" spans="1:4" ht="12.75">
      <c r="A1235" s="12"/>
      <c r="C1235" s="12"/>
      <c r="D1235" s="14"/>
    </row>
    <row r="1236" spans="1:4" ht="12.75">
      <c r="A1236" s="12"/>
      <c r="C1236" s="12"/>
      <c r="D1236" s="14"/>
    </row>
    <row r="1237" spans="1:4" ht="12.75">
      <c r="A1237" s="12"/>
      <c r="C1237" s="12"/>
      <c r="D1237" s="14"/>
    </row>
    <row r="1238" spans="1:4" ht="12.75">
      <c r="A1238" s="12"/>
      <c r="C1238" s="12"/>
      <c r="D1238" s="14"/>
    </row>
    <row r="1239" spans="1:4" ht="12.75">
      <c r="A1239" s="12"/>
      <c r="C1239" s="12"/>
      <c r="D1239" s="14"/>
    </row>
    <row r="1240" spans="1:4" ht="12.75">
      <c r="A1240" s="12"/>
      <c r="C1240" s="12"/>
      <c r="D1240" s="14"/>
    </row>
    <row r="1241" spans="1:4" ht="12.75">
      <c r="A1241" s="12"/>
      <c r="C1241" s="12"/>
      <c r="D1241" s="14"/>
    </row>
    <row r="1242" spans="1:4" ht="12.75">
      <c r="A1242" s="12"/>
      <c r="C1242" s="12"/>
      <c r="D1242" s="14"/>
    </row>
    <row r="1243" spans="1:4" ht="12.75">
      <c r="A1243" s="12"/>
      <c r="C1243" s="12"/>
      <c r="D1243" s="14"/>
    </row>
    <row r="1244" spans="1:4" ht="12.75">
      <c r="A1244" s="12"/>
      <c r="C1244" s="12"/>
      <c r="D1244" s="14"/>
    </row>
    <row r="1245" spans="1:4" ht="12.75">
      <c r="A1245" s="12"/>
      <c r="C1245" s="12"/>
      <c r="D1245" s="14"/>
    </row>
    <row r="1246" spans="1:4" ht="12.75">
      <c r="A1246" s="12"/>
      <c r="C1246" s="12"/>
      <c r="D1246" s="14"/>
    </row>
    <row r="1247" spans="1:4" ht="12.75">
      <c r="A1247" s="12"/>
      <c r="C1247" s="12"/>
      <c r="D1247" s="14"/>
    </row>
    <row r="1248" spans="1:4" ht="12.75">
      <c r="A1248" s="12"/>
      <c r="C1248" s="12"/>
      <c r="D1248" s="14"/>
    </row>
    <row r="1249" spans="1:4" ht="12.75">
      <c r="A1249" s="12"/>
      <c r="C1249" s="12"/>
      <c r="D1249" s="14"/>
    </row>
    <row r="1250" spans="1:4" ht="12.75">
      <c r="A1250" s="12"/>
      <c r="C1250" s="12"/>
      <c r="D1250" s="14"/>
    </row>
    <row r="1251" spans="1:4" ht="12.75">
      <c r="A1251" s="12"/>
      <c r="C1251" s="12"/>
      <c r="D1251" s="14"/>
    </row>
    <row r="1252" spans="1:4" ht="12.75">
      <c r="A1252" s="12"/>
      <c r="C1252" s="12"/>
      <c r="D1252" s="14"/>
    </row>
    <row r="1253" spans="1:4" ht="12.75">
      <c r="A1253" s="12"/>
      <c r="C1253" s="12"/>
      <c r="D1253" s="14"/>
    </row>
    <row r="1254" spans="1:4" ht="12.75">
      <c r="A1254" s="12"/>
      <c r="C1254" s="12"/>
      <c r="D1254" s="14"/>
    </row>
    <row r="1255" spans="1:4" ht="12.75">
      <c r="A1255" s="12"/>
      <c r="C1255" s="12"/>
      <c r="D1255" s="14"/>
    </row>
    <row r="1256" spans="1:4" ht="12.75">
      <c r="A1256" s="12"/>
      <c r="C1256" s="12"/>
      <c r="D1256" s="14"/>
    </row>
    <row r="1257" spans="1:4" ht="12.75">
      <c r="A1257" s="12"/>
      <c r="C1257" s="12"/>
      <c r="D1257" s="14"/>
    </row>
    <row r="1258" spans="1:4" ht="12.75">
      <c r="A1258" s="12"/>
      <c r="C1258" s="12"/>
      <c r="D1258" s="14"/>
    </row>
    <row r="1259" spans="1:4" ht="12.75">
      <c r="A1259" s="12"/>
      <c r="C1259" s="12"/>
      <c r="D1259" s="14"/>
    </row>
    <row r="1260" spans="1:4" ht="12.75">
      <c r="A1260" s="12"/>
      <c r="C1260" s="12"/>
      <c r="D1260" s="14"/>
    </row>
    <row r="1261" spans="1:4" ht="12.75">
      <c r="A1261" s="12"/>
      <c r="C1261" s="12"/>
      <c r="D1261" s="14"/>
    </row>
    <row r="1262" spans="1:4" ht="12.75">
      <c r="A1262" s="12"/>
      <c r="C1262" s="12"/>
      <c r="D1262" s="14"/>
    </row>
    <row r="1263" spans="1:4" ht="12.75">
      <c r="A1263" s="12"/>
      <c r="C1263" s="12"/>
      <c r="D1263" s="14"/>
    </row>
    <row r="1264" spans="1:4" ht="12.75">
      <c r="A1264" s="12"/>
      <c r="C1264" s="12"/>
      <c r="D1264" s="14"/>
    </row>
    <row r="1265" spans="1:4" ht="12.75">
      <c r="A1265" s="12"/>
      <c r="C1265" s="12"/>
      <c r="D1265" s="14"/>
    </row>
    <row r="1266" spans="1:4" ht="12.75">
      <c r="A1266" s="12"/>
      <c r="C1266" s="12"/>
      <c r="D1266" s="14"/>
    </row>
    <row r="1267" spans="1:4" ht="12.75">
      <c r="A1267" s="12"/>
      <c r="C1267" s="12"/>
      <c r="D1267" s="14"/>
    </row>
    <row r="1268" spans="1:4" ht="12.75">
      <c r="A1268" s="12"/>
      <c r="C1268" s="12"/>
      <c r="D1268" s="14"/>
    </row>
    <row r="1269" spans="1:4" ht="12.75">
      <c r="A1269" s="12"/>
      <c r="C1269" s="12"/>
      <c r="D1269" s="14"/>
    </row>
    <row r="1270" spans="1:4" ht="12.75">
      <c r="A1270" s="12"/>
      <c r="C1270" s="12"/>
      <c r="D1270" s="14"/>
    </row>
    <row r="1271" spans="1:4" ht="12.75">
      <c r="A1271" s="12"/>
      <c r="C1271" s="12"/>
      <c r="D1271" s="14"/>
    </row>
    <row r="1272" spans="1:4" ht="12.75">
      <c r="A1272" s="12"/>
      <c r="C1272" s="12"/>
      <c r="D1272" s="14"/>
    </row>
    <row r="1273" spans="1:4" ht="12.75">
      <c r="A1273" s="12"/>
      <c r="C1273" s="12"/>
      <c r="D1273" s="14"/>
    </row>
    <row r="1274" spans="1:4" ht="12.75">
      <c r="A1274" s="12"/>
      <c r="C1274" s="12"/>
      <c r="D1274" s="14"/>
    </row>
    <row r="1275" spans="1:4" ht="12.75">
      <c r="A1275" s="12"/>
      <c r="C1275" s="12"/>
      <c r="D1275" s="14"/>
    </row>
    <row r="1276" spans="1:4" ht="12.75">
      <c r="A1276" s="12"/>
      <c r="C1276" s="12"/>
      <c r="D1276" s="14"/>
    </row>
    <row r="1277" spans="1:4" ht="12.75">
      <c r="A1277" s="12"/>
      <c r="C1277" s="12"/>
      <c r="D1277" s="14"/>
    </row>
    <row r="1278" spans="1:4" ht="12.75">
      <c r="A1278" s="12"/>
      <c r="C1278" s="12"/>
      <c r="D1278" s="14"/>
    </row>
    <row r="1279" spans="1:4" ht="12.75">
      <c r="A1279" s="12"/>
      <c r="C1279" s="12"/>
      <c r="D1279" s="14"/>
    </row>
    <row r="1280" spans="1:4" ht="12.75">
      <c r="A1280" s="12"/>
      <c r="C1280" s="12"/>
      <c r="D1280" s="14"/>
    </row>
    <row r="1281" spans="1:4" ht="12.75">
      <c r="A1281" s="12"/>
      <c r="C1281" s="12"/>
      <c r="D1281" s="14"/>
    </row>
    <row r="1282" spans="1:4" ht="12.75">
      <c r="A1282" s="12"/>
      <c r="C1282" s="12"/>
      <c r="D1282" s="14"/>
    </row>
    <row r="1283" spans="1:4" ht="12.75">
      <c r="A1283" s="12"/>
      <c r="C1283" s="12"/>
      <c r="D1283" s="14"/>
    </row>
    <row r="1284" spans="1:4" ht="12.75">
      <c r="A1284" s="12"/>
      <c r="C1284" s="12"/>
      <c r="D1284" s="14"/>
    </row>
    <row r="1285" spans="1:4" ht="12.75">
      <c r="A1285" s="12"/>
      <c r="C1285" s="12"/>
      <c r="D1285" s="14"/>
    </row>
    <row r="1286" spans="1:4" ht="12.75">
      <c r="A1286" s="12"/>
      <c r="C1286" s="12"/>
      <c r="D1286" s="14"/>
    </row>
    <row r="1287" spans="1:4" ht="12.75">
      <c r="A1287" s="12"/>
      <c r="C1287" s="12"/>
      <c r="D1287" s="14"/>
    </row>
    <row r="1288" spans="1:4" ht="12.75">
      <c r="A1288" s="12"/>
      <c r="C1288" s="12"/>
      <c r="D1288" s="14"/>
    </row>
    <row r="1289" spans="1:4" ht="12.75">
      <c r="A1289" s="12"/>
      <c r="C1289" s="12"/>
      <c r="D1289" s="14"/>
    </row>
    <row r="1290" spans="1:4" ht="12.75">
      <c r="A1290" s="12"/>
      <c r="C1290" s="12"/>
      <c r="D1290" s="14"/>
    </row>
    <row r="1291" spans="1:4" ht="12.75">
      <c r="A1291" s="12"/>
      <c r="C1291" s="12"/>
      <c r="D1291" s="14"/>
    </row>
    <row r="1292" spans="1:4" ht="12.75">
      <c r="A1292" s="12"/>
      <c r="C1292" s="12"/>
      <c r="D1292" s="14"/>
    </row>
    <row r="1293" spans="1:4" ht="12.75">
      <c r="A1293" s="12"/>
      <c r="C1293" s="12"/>
      <c r="D1293" s="14"/>
    </row>
    <row r="1294" spans="1:4" ht="12.75">
      <c r="A1294" s="12"/>
      <c r="C1294" s="12"/>
      <c r="D1294" s="14"/>
    </row>
    <row r="1295" spans="1:4" ht="12.75">
      <c r="A1295" s="12"/>
      <c r="C1295" s="12"/>
      <c r="D1295" s="14"/>
    </row>
    <row r="1296" spans="1:4" ht="12.75">
      <c r="A1296" s="12"/>
      <c r="C1296" s="12"/>
      <c r="D1296" s="14"/>
    </row>
    <row r="1297" spans="1:4" ht="12.75">
      <c r="A1297" s="12"/>
      <c r="C1297" s="12"/>
      <c r="D1297" s="14"/>
    </row>
    <row r="1298" spans="1:4" ht="12.75">
      <c r="A1298" s="12"/>
      <c r="C1298" s="12"/>
      <c r="D1298" s="14"/>
    </row>
    <row r="1299" spans="1:4" ht="12.75">
      <c r="A1299" s="12"/>
      <c r="C1299" s="12"/>
      <c r="D1299" s="14"/>
    </row>
    <row r="1300" spans="1:4" ht="12.75">
      <c r="A1300" s="12"/>
      <c r="C1300" s="12"/>
      <c r="D1300" s="14"/>
    </row>
    <row r="1301" spans="1:4" ht="12.75">
      <c r="A1301" s="12"/>
      <c r="C1301" s="12"/>
      <c r="D1301" s="14"/>
    </row>
    <row r="1302" spans="1:4" ht="12.75">
      <c r="A1302" s="12"/>
      <c r="C1302" s="12"/>
      <c r="D1302" s="14"/>
    </row>
    <row r="1303" spans="1:4" ht="12.75">
      <c r="A1303" s="12"/>
      <c r="C1303" s="12"/>
      <c r="D1303" s="14"/>
    </row>
    <row r="1304" spans="1:4" ht="12.75">
      <c r="A1304" s="12"/>
      <c r="C1304" s="12"/>
      <c r="D1304" s="14"/>
    </row>
    <row r="1305" spans="1:4" ht="12.75">
      <c r="A1305" s="12"/>
      <c r="C1305" s="12"/>
      <c r="D1305" s="14"/>
    </row>
    <row r="1306" spans="1:4" ht="12.75">
      <c r="A1306" s="12"/>
      <c r="C1306" s="12"/>
      <c r="D1306" s="14"/>
    </row>
    <row r="1307" spans="1:4" ht="12.75">
      <c r="A1307" s="12"/>
      <c r="C1307" s="12"/>
      <c r="D1307" s="14"/>
    </row>
    <row r="1308" spans="1:4" ht="12.75">
      <c r="A1308" s="12"/>
      <c r="C1308" s="12"/>
      <c r="D1308" s="14"/>
    </row>
    <row r="1309" spans="1:4" ht="12.75">
      <c r="A1309" s="12"/>
      <c r="C1309" s="12"/>
      <c r="D1309" s="14"/>
    </row>
    <row r="1310" spans="1:4" ht="12.75">
      <c r="A1310" s="12"/>
      <c r="C1310" s="12"/>
      <c r="D1310" s="14"/>
    </row>
    <row r="1311" spans="1:4" ht="12.75">
      <c r="A1311" s="12"/>
      <c r="C1311" s="12"/>
      <c r="D1311" s="14"/>
    </row>
    <row r="1312" spans="1:4" ht="12.75">
      <c r="A1312" s="12"/>
      <c r="C1312" s="12"/>
      <c r="D1312" s="14"/>
    </row>
    <row r="1313" spans="1:4" ht="12.75">
      <c r="A1313" s="12"/>
      <c r="C1313" s="12"/>
      <c r="D1313" s="14"/>
    </row>
    <row r="1314" spans="1:4" ht="12.75">
      <c r="A1314" s="12"/>
      <c r="C1314" s="12"/>
      <c r="D1314" s="14"/>
    </row>
    <row r="1315" spans="1:4" ht="12.75">
      <c r="A1315" s="12"/>
      <c r="C1315" s="12"/>
      <c r="D1315" s="14"/>
    </row>
    <row r="1316" spans="1:4" ht="12.75">
      <c r="A1316" s="12"/>
      <c r="C1316" s="12"/>
      <c r="D1316" s="14"/>
    </row>
    <row r="1317" spans="1:4" ht="12.75">
      <c r="A1317" s="12"/>
      <c r="C1317" s="12"/>
      <c r="D1317" s="14"/>
    </row>
    <row r="1318" spans="1:4" ht="12.75">
      <c r="A1318" s="12"/>
      <c r="C1318" s="12"/>
      <c r="D1318" s="14"/>
    </row>
    <row r="1319" spans="1:4" ht="12.75">
      <c r="A1319" s="12"/>
      <c r="C1319" s="12"/>
      <c r="D1319" s="14"/>
    </row>
    <row r="1320" spans="1:4" ht="12.75">
      <c r="A1320" s="12"/>
      <c r="C1320" s="12"/>
      <c r="D1320" s="14"/>
    </row>
    <row r="1321" spans="1:4" ht="12.75">
      <c r="A1321" s="12"/>
      <c r="C1321" s="12"/>
      <c r="D1321" s="14"/>
    </row>
    <row r="1322" spans="1:4" ht="12.75">
      <c r="A1322" s="12"/>
      <c r="C1322" s="12"/>
      <c r="D1322" s="14"/>
    </row>
    <row r="1323" spans="1:4" ht="12.75">
      <c r="A1323" s="12"/>
      <c r="C1323" s="12"/>
      <c r="D1323" s="14"/>
    </row>
    <row r="1324" spans="1:4" ht="12.75">
      <c r="A1324" s="12"/>
      <c r="C1324" s="12"/>
      <c r="D1324" s="14"/>
    </row>
    <row r="1325" spans="1:4" ht="12.75">
      <c r="A1325" s="12"/>
      <c r="C1325" s="12"/>
      <c r="D1325" s="14"/>
    </row>
    <row r="1326" spans="1:4" ht="12.75">
      <c r="A1326" s="12"/>
      <c r="C1326" s="12"/>
      <c r="D1326" s="14"/>
    </row>
    <row r="1327" spans="1:4" ht="12.75">
      <c r="A1327" s="12"/>
      <c r="C1327" s="12"/>
      <c r="D1327" s="14"/>
    </row>
    <row r="1328" spans="1:4" ht="12.75">
      <c r="A1328" s="12"/>
      <c r="C1328" s="12"/>
      <c r="D1328" s="14"/>
    </row>
    <row r="1329" spans="1:4" ht="12.75">
      <c r="A1329" s="12"/>
      <c r="C1329" s="12"/>
      <c r="D1329" s="14"/>
    </row>
    <row r="1330" spans="1:4" ht="12.75">
      <c r="A1330" s="12"/>
      <c r="C1330" s="12"/>
      <c r="D1330" s="14"/>
    </row>
    <row r="1331" spans="1:4" ht="12.75">
      <c r="A1331" s="12"/>
      <c r="C1331" s="12"/>
      <c r="D1331" s="14"/>
    </row>
    <row r="1332" spans="1:4" ht="12.75">
      <c r="A1332" s="12"/>
      <c r="C1332" s="12"/>
      <c r="D1332" s="14"/>
    </row>
    <row r="1333" spans="1:4" ht="12.75">
      <c r="A1333" s="12"/>
      <c r="C1333" s="12"/>
      <c r="D1333" s="14"/>
    </row>
    <row r="1334" spans="1:4" ht="12.75">
      <c r="A1334" s="12"/>
      <c r="C1334" s="12"/>
      <c r="D1334" s="14"/>
    </row>
    <row r="1335" spans="1:4" ht="12.75">
      <c r="A1335" s="12"/>
      <c r="C1335" s="12"/>
      <c r="D1335" s="14"/>
    </row>
    <row r="1336" spans="1:4" ht="12.75">
      <c r="A1336" s="12"/>
      <c r="C1336" s="12"/>
      <c r="D1336" s="14"/>
    </row>
    <row r="1337" spans="1:4" ht="12.75">
      <c r="A1337" s="12"/>
      <c r="C1337" s="12"/>
      <c r="D1337" s="14"/>
    </row>
    <row r="1338" spans="1:4" ht="12.75">
      <c r="A1338" s="12"/>
      <c r="C1338" s="12"/>
      <c r="D1338" s="14"/>
    </row>
    <row r="1339" spans="1:4" ht="12.75">
      <c r="A1339" s="12"/>
      <c r="C1339" s="12"/>
      <c r="D1339" s="14"/>
    </row>
    <row r="1340" spans="1:4" ht="12.75">
      <c r="A1340" s="12"/>
      <c r="C1340" s="12"/>
      <c r="D1340" s="14"/>
    </row>
    <row r="1341" spans="1:4" ht="12.75">
      <c r="A1341" s="12"/>
      <c r="C1341" s="12"/>
      <c r="D1341" s="14"/>
    </row>
    <row r="1342" spans="1:4" ht="12.75">
      <c r="A1342" s="12"/>
      <c r="C1342" s="12"/>
      <c r="D1342" s="14"/>
    </row>
    <row r="1343" spans="1:4" ht="12.75">
      <c r="A1343" s="12"/>
      <c r="C1343" s="12"/>
      <c r="D1343" s="14"/>
    </row>
    <row r="1344" spans="1:4" ht="12.75">
      <c r="A1344" s="12"/>
      <c r="C1344" s="12"/>
      <c r="D1344" s="14"/>
    </row>
    <row r="1345" spans="1:4" ht="12.75">
      <c r="A1345" s="12"/>
      <c r="C1345" s="12"/>
      <c r="D1345" s="14"/>
    </row>
    <row r="1346" spans="1:4" ht="12.75">
      <c r="A1346" s="12"/>
      <c r="C1346" s="12"/>
      <c r="D1346" s="14"/>
    </row>
    <row r="1347" spans="1:4" ht="12.75">
      <c r="A1347" s="12"/>
      <c r="C1347" s="12"/>
      <c r="D1347" s="14"/>
    </row>
    <row r="1348" spans="1:4" ht="12.75">
      <c r="A1348" s="12"/>
      <c r="C1348" s="12"/>
      <c r="D1348" s="14"/>
    </row>
    <row r="1349" spans="1:4" ht="12.75">
      <c r="A1349" s="12"/>
      <c r="C1349" s="12"/>
      <c r="D1349" s="14"/>
    </row>
    <row r="1350" spans="1:4" ht="12.75">
      <c r="A1350" s="12"/>
      <c r="C1350" s="12"/>
      <c r="D1350" s="14"/>
    </row>
    <row r="1351" spans="1:4" ht="12.75">
      <c r="A1351" s="12"/>
      <c r="C1351" s="12"/>
      <c r="D1351" s="14"/>
    </row>
    <row r="1352" spans="1:4" ht="12.75">
      <c r="A1352" s="12"/>
      <c r="C1352" s="12"/>
      <c r="D1352" s="14"/>
    </row>
    <row r="1353" spans="1:4" ht="12.75">
      <c r="A1353" s="12"/>
      <c r="C1353" s="12"/>
      <c r="D1353" s="14"/>
    </row>
    <row r="1354" spans="1:4" ht="12.75">
      <c r="A1354" s="12"/>
      <c r="C1354" s="12"/>
      <c r="D1354" s="14"/>
    </row>
    <row r="1355" spans="1:4" ht="12.75">
      <c r="A1355" s="12"/>
      <c r="C1355" s="12"/>
      <c r="D1355" s="14"/>
    </row>
    <row r="1356" spans="1:4" ht="12.75">
      <c r="A1356" s="12"/>
      <c r="C1356" s="12"/>
      <c r="D1356" s="14"/>
    </row>
    <row r="1357" spans="1:4" ht="12.75">
      <c r="A1357" s="12"/>
      <c r="C1357" s="12"/>
      <c r="D1357" s="14"/>
    </row>
    <row r="1358" spans="1:4" ht="12.75">
      <c r="A1358" s="12"/>
      <c r="C1358" s="12"/>
      <c r="D1358" s="14"/>
    </row>
    <row r="1359" spans="1:4" ht="12.75">
      <c r="A1359" s="12"/>
      <c r="C1359" s="12"/>
      <c r="D1359" s="14"/>
    </row>
    <row r="1360" spans="1:4" ht="12.75">
      <c r="A1360" s="12"/>
      <c r="C1360" s="12"/>
      <c r="D1360" s="14"/>
    </row>
    <row r="1361" spans="1:4" ht="12.75">
      <c r="A1361" s="12"/>
      <c r="C1361" s="12"/>
      <c r="D1361" s="14"/>
    </row>
    <row r="1362" spans="1:4" ht="12.75">
      <c r="A1362" s="12"/>
      <c r="C1362" s="12"/>
      <c r="D1362" s="14"/>
    </row>
    <row r="1363" spans="1:4" ht="12.75">
      <c r="A1363" s="12"/>
      <c r="C1363" s="12"/>
      <c r="D1363" s="14"/>
    </row>
    <row r="1364" spans="1:4" ht="12.75">
      <c r="A1364" s="12"/>
      <c r="C1364" s="12"/>
      <c r="D1364" s="14"/>
    </row>
    <row r="1365" spans="1:4" ht="12.75">
      <c r="A1365" s="12"/>
      <c r="C1365" s="12"/>
      <c r="D1365" s="14"/>
    </row>
    <row r="1366" spans="1:4" ht="12.75">
      <c r="A1366" s="12"/>
      <c r="C1366" s="12"/>
      <c r="D1366" s="14"/>
    </row>
    <row r="1367" spans="1:4" ht="12.75">
      <c r="A1367" s="12"/>
      <c r="C1367" s="12"/>
      <c r="D1367" s="14"/>
    </row>
    <row r="1368" spans="1:4" ht="12.75">
      <c r="A1368" s="12"/>
      <c r="C1368" s="12"/>
      <c r="D1368" s="14"/>
    </row>
    <row r="1369" spans="1:4" ht="12.75">
      <c r="A1369" s="12"/>
      <c r="C1369" s="12"/>
      <c r="D1369" s="14"/>
    </row>
    <row r="1370" spans="1:4" ht="12.75">
      <c r="A1370" s="12"/>
      <c r="C1370" s="12"/>
      <c r="D1370" s="14"/>
    </row>
    <row r="1371" spans="1:4" ht="12.75">
      <c r="A1371" s="12"/>
      <c r="C1371" s="12"/>
      <c r="D1371" s="14"/>
    </row>
    <row r="1372" spans="1:4" ht="12.75">
      <c r="A1372" s="12"/>
      <c r="C1372" s="12"/>
      <c r="D1372" s="14"/>
    </row>
    <row r="1373" spans="1:4" ht="12.75">
      <c r="A1373" s="12"/>
      <c r="C1373" s="12"/>
      <c r="D1373" s="14"/>
    </row>
    <row r="1374" spans="1:4" ht="12.75">
      <c r="A1374" s="12"/>
      <c r="C1374" s="12"/>
      <c r="D1374" s="14"/>
    </row>
    <row r="1375" spans="1:4" ht="12.75">
      <c r="A1375" s="12"/>
      <c r="C1375" s="12"/>
      <c r="D1375" s="14"/>
    </row>
    <row r="1376" spans="1:4" ht="12.75">
      <c r="A1376" s="12"/>
      <c r="C1376" s="12"/>
      <c r="D1376" s="14"/>
    </row>
    <row r="1377" spans="1:4" ht="12.75">
      <c r="A1377" s="12"/>
      <c r="C1377" s="12"/>
      <c r="D1377" s="14"/>
    </row>
    <row r="1378" spans="1:4" ht="12.75">
      <c r="A1378" s="12"/>
      <c r="C1378" s="12"/>
      <c r="D1378" s="14"/>
    </row>
    <row r="1379" spans="1:4" ht="12.75">
      <c r="A1379" s="12"/>
      <c r="C1379" s="12"/>
      <c r="D1379" s="14"/>
    </row>
    <row r="1380" spans="1:4" ht="12.75">
      <c r="A1380" s="12"/>
      <c r="C1380" s="12"/>
      <c r="D1380" s="14"/>
    </row>
    <row r="1381" spans="1:4" ht="12.75">
      <c r="A1381" s="12"/>
      <c r="C1381" s="12"/>
      <c r="D1381" s="14"/>
    </row>
    <row r="1382" spans="1:4" ht="12.75">
      <c r="A1382" s="12"/>
      <c r="C1382" s="12"/>
      <c r="D1382" s="14"/>
    </row>
    <row r="1383" spans="1:4" ht="12.75">
      <c r="A1383" s="12"/>
      <c r="C1383" s="12"/>
      <c r="D1383" s="14"/>
    </row>
    <row r="1384" spans="1:4" ht="12.75">
      <c r="A1384" s="12"/>
      <c r="C1384" s="12"/>
      <c r="D1384" s="14"/>
    </row>
    <row r="1385" spans="1:4" ht="12.75">
      <c r="A1385" s="12"/>
      <c r="C1385" s="12"/>
      <c r="D1385" s="14"/>
    </row>
    <row r="1386" spans="1:4" ht="12.75">
      <c r="A1386" s="12"/>
      <c r="C1386" s="12"/>
      <c r="D1386" s="14"/>
    </row>
    <row r="1387" spans="1:4" ht="12.75">
      <c r="A1387" s="12"/>
      <c r="C1387" s="12"/>
      <c r="D1387" s="14"/>
    </row>
    <row r="1388" spans="1:4" ht="12.75">
      <c r="A1388" s="12"/>
      <c r="C1388" s="12"/>
      <c r="D1388" s="14"/>
    </row>
    <row r="1389" spans="1:4" ht="12.75">
      <c r="A1389" s="12"/>
      <c r="C1389" s="12"/>
      <c r="D1389" s="14"/>
    </row>
    <row r="1390" spans="1:4" ht="12.75">
      <c r="A1390" s="12"/>
      <c r="C1390" s="12"/>
      <c r="D1390" s="14"/>
    </row>
    <row r="1391" spans="1:4" ht="12.75">
      <c r="A1391" s="12"/>
      <c r="C1391" s="12"/>
      <c r="D1391" s="14"/>
    </row>
    <row r="1392" spans="1:4" ht="12.75">
      <c r="A1392" s="12"/>
      <c r="C1392" s="12"/>
      <c r="D1392" s="14"/>
    </row>
    <row r="1393" spans="1:4" ht="12.75">
      <c r="A1393" s="12"/>
      <c r="C1393" s="12"/>
      <c r="D1393" s="14"/>
    </row>
    <row r="1394" spans="1:4" ht="12.75">
      <c r="A1394" s="12"/>
      <c r="C1394" s="12"/>
      <c r="D1394" s="14"/>
    </row>
    <row r="1395" spans="1:4" ht="12.75">
      <c r="A1395" s="12"/>
      <c r="C1395" s="12"/>
      <c r="D1395" s="14"/>
    </row>
    <row r="1396" spans="1:4" ht="12.75">
      <c r="A1396" s="12"/>
      <c r="C1396" s="12"/>
      <c r="D1396" s="14"/>
    </row>
    <row r="1397" spans="1:4" ht="12.75">
      <c r="A1397" s="12"/>
      <c r="C1397" s="12"/>
      <c r="D1397" s="14"/>
    </row>
    <row r="1398" spans="1:4" ht="12.75">
      <c r="A1398" s="12"/>
      <c r="C1398" s="12"/>
      <c r="D1398" s="14"/>
    </row>
    <row r="1399" spans="1:4" ht="12.75">
      <c r="A1399" s="12"/>
      <c r="C1399" s="12"/>
      <c r="D1399" s="14"/>
    </row>
    <row r="1400" spans="1:4" ht="12.75">
      <c r="A1400" s="12"/>
      <c r="C1400" s="12"/>
      <c r="D1400" s="14"/>
    </row>
    <row r="1401" spans="1:4" ht="12.75">
      <c r="A1401" s="12"/>
      <c r="C1401" s="12"/>
      <c r="D1401" s="14"/>
    </row>
    <row r="1402" spans="1:4" ht="12.75">
      <c r="A1402" s="12"/>
      <c r="C1402" s="12"/>
      <c r="D1402" s="14"/>
    </row>
    <row r="1403" spans="1:4" ht="12.75">
      <c r="A1403" s="12"/>
      <c r="C1403" s="12"/>
      <c r="D1403" s="14"/>
    </row>
    <row r="1404" spans="1:4" ht="12.75">
      <c r="A1404" s="12"/>
      <c r="C1404" s="12"/>
      <c r="D1404" s="14"/>
    </row>
    <row r="1405" spans="1:4" ht="12.75">
      <c r="A1405" s="12"/>
      <c r="C1405" s="12"/>
      <c r="D1405" s="14"/>
    </row>
    <row r="1406" spans="1:4" ht="12.75">
      <c r="A1406" s="12"/>
      <c r="C1406" s="12"/>
      <c r="D1406" s="14"/>
    </row>
    <row r="1407" spans="1:4" ht="12.75">
      <c r="A1407" s="12"/>
      <c r="C1407" s="12"/>
      <c r="D1407" s="14"/>
    </row>
    <row r="1408" spans="1:4" ht="12.75">
      <c r="A1408" s="12"/>
      <c r="C1408" s="12"/>
      <c r="D1408" s="14"/>
    </row>
    <row r="1409" spans="1:4" ht="12.75">
      <c r="A1409" s="12"/>
      <c r="C1409" s="12"/>
      <c r="D1409" s="14"/>
    </row>
    <row r="1410" spans="1:4" ht="12.75">
      <c r="A1410" s="12"/>
      <c r="C1410" s="12"/>
      <c r="D1410" s="14"/>
    </row>
    <row r="1411" spans="1:4" ht="12.75">
      <c r="A1411" s="12"/>
      <c r="C1411" s="12"/>
      <c r="D1411" s="14"/>
    </row>
    <row r="1412" spans="1:4" ht="12.75">
      <c r="A1412" s="12"/>
      <c r="C1412" s="12"/>
      <c r="D1412" s="14"/>
    </row>
    <row r="1413" spans="1:4" ht="12.75">
      <c r="A1413" s="12"/>
      <c r="C1413" s="12"/>
      <c r="D1413" s="14"/>
    </row>
    <row r="1414" spans="1:4" ht="12.75">
      <c r="A1414" s="12"/>
      <c r="C1414" s="12"/>
      <c r="D1414" s="14"/>
    </row>
    <row r="1415" spans="1:4" ht="12.75">
      <c r="A1415" s="12"/>
      <c r="C1415" s="12"/>
      <c r="D1415" s="14"/>
    </row>
    <row r="1416" spans="1:4" ht="12.75">
      <c r="A1416" s="12"/>
      <c r="C1416" s="12"/>
      <c r="D1416" s="14"/>
    </row>
    <row r="1417" spans="1:4" ht="12.75">
      <c r="A1417" s="12"/>
      <c r="C1417" s="12"/>
      <c r="D1417" s="14"/>
    </row>
    <row r="1418" spans="1:4" ht="12.75">
      <c r="A1418" s="12"/>
      <c r="C1418" s="12"/>
      <c r="D1418" s="14"/>
    </row>
    <row r="1419" spans="1:4" ht="12.75">
      <c r="A1419" s="12"/>
      <c r="C1419" s="12"/>
      <c r="D1419" s="14"/>
    </row>
    <row r="1420" spans="1:4" ht="12.75">
      <c r="A1420" s="12"/>
      <c r="C1420" s="12"/>
      <c r="D1420" s="14"/>
    </row>
    <row r="1421" spans="1:4" ht="12.75">
      <c r="A1421" s="12"/>
      <c r="C1421" s="12"/>
      <c r="D1421" s="14"/>
    </row>
    <row r="1422" spans="1:4" ht="12.75">
      <c r="A1422" s="12"/>
      <c r="C1422" s="12"/>
      <c r="D1422" s="14"/>
    </row>
    <row r="1423" spans="1:4" ht="12.75">
      <c r="A1423" s="12"/>
      <c r="C1423" s="12"/>
      <c r="D1423" s="14"/>
    </row>
    <row r="1424" spans="1:4" ht="12.75">
      <c r="A1424" s="12"/>
      <c r="C1424" s="12"/>
      <c r="D1424" s="14"/>
    </row>
    <row r="1425" spans="1:4" ht="12.75">
      <c r="A1425" s="12"/>
      <c r="C1425" s="12"/>
      <c r="D1425" s="14"/>
    </row>
    <row r="1426" spans="1:4" ht="12.75">
      <c r="A1426" s="12"/>
      <c r="C1426" s="12"/>
      <c r="D1426" s="14"/>
    </row>
    <row r="1427" spans="1:4" ht="12.75">
      <c r="A1427" s="12"/>
      <c r="C1427" s="12"/>
      <c r="D1427" s="14"/>
    </row>
    <row r="1428" spans="1:4" ht="12.75">
      <c r="A1428" s="12"/>
      <c r="C1428" s="12"/>
      <c r="D1428" s="14"/>
    </row>
    <row r="1429" spans="1:4" ht="12.75">
      <c r="A1429" s="12"/>
      <c r="C1429" s="12"/>
      <c r="D1429" s="14"/>
    </row>
    <row r="1430" spans="1:4" ht="12.75">
      <c r="A1430" s="12"/>
      <c r="C1430" s="12"/>
      <c r="D1430" s="14"/>
    </row>
    <row r="1431" spans="1:4" ht="12.75">
      <c r="A1431" s="12"/>
      <c r="C1431" s="12"/>
      <c r="D1431" s="14"/>
    </row>
    <row r="1432" spans="1:4" ht="12.75">
      <c r="A1432" s="12"/>
      <c r="C1432" s="12"/>
      <c r="D1432" s="14"/>
    </row>
    <row r="1433" spans="1:4" ht="12.75">
      <c r="A1433" s="12"/>
      <c r="C1433" s="12"/>
      <c r="D1433" s="14"/>
    </row>
    <row r="1434" spans="1:4" ht="12.75">
      <c r="A1434" s="12"/>
      <c r="C1434" s="12"/>
      <c r="D1434" s="14"/>
    </row>
    <row r="1435" spans="1:4" ht="12.75">
      <c r="A1435" s="12"/>
      <c r="C1435" s="12"/>
      <c r="D1435" s="14"/>
    </row>
    <row r="1436" spans="1:4" ht="12.75">
      <c r="A1436" s="12"/>
      <c r="C1436" s="12"/>
      <c r="D1436" s="14"/>
    </row>
    <row r="1437" spans="1:4" ht="12.75">
      <c r="A1437" s="12"/>
      <c r="C1437" s="12"/>
      <c r="D1437" s="14"/>
    </row>
    <row r="1438" spans="1:4" ht="12.75">
      <c r="A1438" s="12"/>
      <c r="C1438" s="12"/>
      <c r="D1438" s="14"/>
    </row>
    <row r="1439" spans="1:4" ht="12.75">
      <c r="A1439" s="12"/>
      <c r="C1439" s="12"/>
      <c r="D1439" s="14"/>
    </row>
    <row r="1440" spans="1:4" ht="12.75">
      <c r="A1440" s="12"/>
      <c r="C1440" s="12"/>
      <c r="D1440" s="14"/>
    </row>
    <row r="1441" spans="1:4" ht="12.75">
      <c r="A1441" s="12"/>
      <c r="C1441" s="12"/>
      <c r="D1441" s="14"/>
    </row>
    <row r="1442" spans="1:4" ht="12.75">
      <c r="A1442" s="12"/>
      <c r="C1442" s="12"/>
      <c r="D1442" s="14"/>
    </row>
    <row r="1443" spans="1:4" ht="12.75">
      <c r="A1443" s="12"/>
      <c r="C1443" s="12"/>
      <c r="D1443" s="14"/>
    </row>
    <row r="1444" spans="1:4" ht="12.75">
      <c r="A1444" s="12"/>
      <c r="C1444" s="12"/>
      <c r="D1444" s="14"/>
    </row>
    <row r="1445" spans="1:4" ht="12.75">
      <c r="A1445" s="12"/>
      <c r="C1445" s="12"/>
      <c r="D1445" s="14"/>
    </row>
    <row r="1446" spans="1:4" ht="12.75">
      <c r="A1446" s="12"/>
      <c r="C1446" s="12"/>
      <c r="D1446" s="14"/>
    </row>
    <row r="1447" spans="1:4" ht="12.75">
      <c r="A1447" s="12"/>
      <c r="C1447" s="12"/>
      <c r="D1447" s="14"/>
    </row>
    <row r="1448" spans="1:4" ht="12.75">
      <c r="A1448" s="12"/>
      <c r="C1448" s="12"/>
      <c r="D1448" s="14"/>
    </row>
    <row r="1449" spans="1:4" ht="12.75">
      <c r="A1449" s="12"/>
      <c r="C1449" s="12"/>
      <c r="D1449" s="14"/>
    </row>
    <row r="1450" spans="1:4" ht="12.75">
      <c r="A1450" s="12"/>
      <c r="C1450" s="12"/>
      <c r="D1450" s="14"/>
    </row>
    <row r="1451" spans="1:4" ht="12.75">
      <c r="A1451" s="12"/>
      <c r="C1451" s="12"/>
      <c r="D1451" s="14"/>
    </row>
    <row r="1452" spans="1:4" ht="12.75">
      <c r="A1452" s="12"/>
      <c r="C1452" s="12"/>
      <c r="D1452" s="14"/>
    </row>
    <row r="1453" spans="1:4" ht="12.75">
      <c r="A1453" s="12"/>
      <c r="C1453" s="12"/>
      <c r="D1453" s="14"/>
    </row>
    <row r="1454" spans="1:4" ht="12.75">
      <c r="A1454" s="12"/>
      <c r="C1454" s="12"/>
      <c r="D1454" s="14"/>
    </row>
    <row r="1455" spans="1:4" ht="12.75">
      <c r="A1455" s="12"/>
      <c r="C1455" s="12"/>
      <c r="D1455" s="14"/>
    </row>
    <row r="1456" spans="1:4" ht="12.75">
      <c r="A1456" s="12"/>
      <c r="C1456" s="12"/>
      <c r="D1456" s="14"/>
    </row>
    <row r="1457" spans="1:4" ht="12.75">
      <c r="A1457" s="12"/>
      <c r="C1457" s="12"/>
      <c r="D1457" s="14"/>
    </row>
    <row r="1458" spans="1:4" ht="12.75">
      <c r="A1458" s="12"/>
      <c r="C1458" s="12"/>
      <c r="D1458" s="14"/>
    </row>
    <row r="1459" spans="1:4" ht="12.75">
      <c r="A1459" s="12"/>
      <c r="C1459" s="12"/>
      <c r="D1459" s="14"/>
    </row>
    <row r="1460" spans="1:4" ht="12.75">
      <c r="A1460" s="12"/>
      <c r="C1460" s="12"/>
      <c r="D1460" s="14"/>
    </row>
    <row r="1461" spans="1:4" ht="12.75">
      <c r="A1461" s="12"/>
      <c r="C1461" s="12"/>
      <c r="D1461" s="14"/>
    </row>
    <row r="1462" spans="1:4" ht="12.75">
      <c r="A1462" s="12"/>
      <c r="C1462" s="12"/>
      <c r="D1462" s="14"/>
    </row>
    <row r="1463" spans="1:4" ht="12.75">
      <c r="A1463" s="12"/>
      <c r="C1463" s="12"/>
      <c r="D1463" s="14"/>
    </row>
    <row r="1464" spans="1:4" ht="12.75">
      <c r="A1464" s="12"/>
      <c r="C1464" s="12"/>
      <c r="D1464" s="14"/>
    </row>
    <row r="1465" spans="1:4" ht="12.75">
      <c r="A1465" s="12"/>
      <c r="C1465" s="12"/>
      <c r="D1465" s="14"/>
    </row>
    <row r="1466" spans="1:4" ht="12.75">
      <c r="A1466" s="12"/>
      <c r="C1466" s="12"/>
      <c r="D1466" s="14"/>
    </row>
    <row r="1467" spans="1:4" ht="12.75">
      <c r="A1467" s="12"/>
      <c r="C1467" s="12"/>
      <c r="D1467" s="14"/>
    </row>
    <row r="1468" spans="1:4" ht="12.75">
      <c r="A1468" s="12"/>
      <c r="C1468" s="12"/>
      <c r="D1468" s="14"/>
    </row>
    <row r="1469" spans="1:4" ht="12.75">
      <c r="A1469" s="12"/>
      <c r="C1469" s="12"/>
      <c r="D1469" s="14"/>
    </row>
    <row r="1470" spans="1:4" ht="12.75">
      <c r="A1470" s="12"/>
      <c r="C1470" s="12"/>
      <c r="D1470" s="14"/>
    </row>
    <row r="1471" spans="1:4" ht="12.75">
      <c r="A1471" s="12"/>
      <c r="C1471" s="12"/>
      <c r="D1471" s="14"/>
    </row>
    <row r="1472" spans="1:4" ht="12.75">
      <c r="A1472" s="12"/>
      <c r="C1472" s="12"/>
      <c r="D1472" s="14"/>
    </row>
    <row r="1473" spans="1:4" ht="12.75">
      <c r="A1473" s="12"/>
      <c r="C1473" s="12"/>
      <c r="D1473" s="14"/>
    </row>
    <row r="1474" spans="1:4" ht="12.75">
      <c r="A1474" s="12"/>
      <c r="C1474" s="12"/>
      <c r="D1474" s="14"/>
    </row>
    <row r="1475" spans="1:4" ht="12.75">
      <c r="A1475" s="12"/>
      <c r="C1475" s="12"/>
      <c r="D1475" s="14"/>
    </row>
    <row r="1476" spans="1:4" ht="12.75">
      <c r="A1476" s="12"/>
      <c r="C1476" s="12"/>
      <c r="D1476" s="14"/>
    </row>
    <row r="1477" spans="1:4" ht="12.75">
      <c r="A1477" s="12"/>
      <c r="C1477" s="12"/>
      <c r="D1477" s="14"/>
    </row>
    <row r="1478" spans="1:4" ht="12.75">
      <c r="A1478" s="12"/>
      <c r="C1478" s="12"/>
      <c r="D1478" s="14"/>
    </row>
    <row r="1479" spans="1:4" ht="12.75">
      <c r="A1479" s="12"/>
      <c r="C1479" s="12"/>
      <c r="D1479" s="14"/>
    </row>
    <row r="1480" spans="1:4" ht="12.75">
      <c r="A1480" s="12"/>
      <c r="C1480" s="12"/>
      <c r="D1480" s="14"/>
    </row>
    <row r="1481" spans="1:4" ht="12.75">
      <c r="A1481" s="12"/>
      <c r="C1481" s="12"/>
      <c r="D1481" s="14"/>
    </row>
    <row r="1482" spans="1:4" ht="12.75">
      <c r="A1482" s="12"/>
      <c r="C1482" s="12"/>
      <c r="D1482" s="14"/>
    </row>
    <row r="1483" spans="1:4" ht="12.75">
      <c r="A1483" s="12"/>
      <c r="C1483" s="12"/>
      <c r="D1483" s="14"/>
    </row>
    <row r="1484" spans="1:4" ht="12.75">
      <c r="A1484" s="12"/>
      <c r="C1484" s="12"/>
      <c r="D1484" s="14"/>
    </row>
    <row r="1485" spans="1:4" ht="12.75">
      <c r="A1485" s="12"/>
      <c r="C1485" s="12"/>
      <c r="D1485" s="14"/>
    </row>
    <row r="1486" spans="3:4" ht="12.75">
      <c r="C1486" s="12"/>
      <c r="D1486" s="14"/>
    </row>
  </sheetData>
  <sheetProtection/>
  <mergeCells count="71">
    <mergeCell ref="A704:D704"/>
    <mergeCell ref="A712:D712"/>
    <mergeCell ref="A172:D172"/>
    <mergeCell ref="A376:D376"/>
    <mergeCell ref="A926:D926"/>
    <mergeCell ref="A652:D652"/>
    <mergeCell ref="A730:D730"/>
    <mergeCell ref="A731:D731"/>
    <mergeCell ref="A754:D754"/>
    <mergeCell ref="A618:D618"/>
    <mergeCell ref="A173:D173"/>
    <mergeCell ref="A281:D281"/>
    <mergeCell ref="A355:D355"/>
    <mergeCell ref="A509:D509"/>
    <mergeCell ref="A200:D200"/>
    <mergeCell ref="A249:D249"/>
    <mergeCell ref="A651:D651"/>
    <mergeCell ref="A675:D675"/>
    <mergeCell ref="A688:D688"/>
    <mergeCell ref="A645:D645"/>
    <mergeCell ref="A589:D589"/>
    <mergeCell ref="A517:D517"/>
    <mergeCell ref="B968:C968"/>
    <mergeCell ref="B967:C967"/>
    <mergeCell ref="B965:C965"/>
    <mergeCell ref="B966:C966"/>
    <mergeCell ref="A934:D934"/>
    <mergeCell ref="A893:D893"/>
    <mergeCell ref="A954:D954"/>
    <mergeCell ref="A935:D935"/>
    <mergeCell ref="A959:D959"/>
    <mergeCell ref="A930:D930"/>
    <mergeCell ref="A854:D854"/>
    <mergeCell ref="A918:D918"/>
    <mergeCell ref="A844:D844"/>
    <mergeCell ref="A689:D689"/>
    <mergeCell ref="A715:D715"/>
    <mergeCell ref="A917:D917"/>
    <mergeCell ref="A759:D759"/>
    <mergeCell ref="A765:D765"/>
    <mergeCell ref="A853:D853"/>
    <mergeCell ref="A1:D1"/>
    <mergeCell ref="A3:D3"/>
    <mergeCell ref="A301:D301"/>
    <mergeCell ref="A101:C101"/>
    <mergeCell ref="A149:D149"/>
    <mergeCell ref="A590:D590"/>
    <mergeCell ref="A584:D584"/>
    <mergeCell ref="A371:D371"/>
    <mergeCell ref="A566:D566"/>
    <mergeCell ref="A516:D516"/>
    <mergeCell ref="A721:D721"/>
    <mergeCell ref="A913:D913"/>
    <mergeCell ref="A546:D546"/>
    <mergeCell ref="A377:D377"/>
    <mergeCell ref="A309:D309"/>
    <mergeCell ref="A310:D310"/>
    <mergeCell ref="A849:D849"/>
    <mergeCell ref="A667:D667"/>
    <mergeCell ref="A678:D678"/>
    <mergeCell ref="A679:D679"/>
    <mergeCell ref="A725:D725"/>
    <mergeCell ref="A394:D394"/>
    <mergeCell ref="A764:D764"/>
    <mergeCell ref="A4:D4"/>
    <mergeCell ref="A684:D684"/>
    <mergeCell ref="A255:D255"/>
    <mergeCell ref="A256:D256"/>
    <mergeCell ref="A572:D572"/>
    <mergeCell ref="A573:D573"/>
    <mergeCell ref="A716:D716"/>
  </mergeCells>
  <conditionalFormatting sqref="D129">
    <cfRule type="expression" priority="2" dxfId="0" stopIfTrue="1">
      <formula>#REF!&lt;$H129</formula>
    </cfRule>
  </conditionalFormatting>
  <conditionalFormatting sqref="D6:D128">
    <cfRule type="expression" priority="1" dxfId="0" stopIfTrue="1">
      <formula>#REF!&lt;$H6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29">
      <formula1>0</formula1>
    </dataValidation>
  </dataValidation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tabSelected="1" view="pageBreakPreview" zoomScaleSheetLayoutView="100" zoomScalePageLayoutView="0" workbookViewId="0" topLeftCell="A13">
      <selection activeCell="A21" sqref="A21:L21"/>
    </sheetView>
  </sheetViews>
  <sheetFormatPr defaultColWidth="9.140625" defaultRowHeight="12.75"/>
  <cols>
    <col min="1" max="1" width="6.140625" style="2" customWidth="1"/>
    <col min="2" max="2" width="22.7109375" style="2" customWidth="1"/>
    <col min="3" max="3" width="26.140625" style="2" customWidth="1"/>
    <col min="4" max="4" width="29.28125" style="5" customWidth="1"/>
    <col min="5" max="5" width="15.00390625" style="2" customWidth="1"/>
    <col min="6" max="6" width="33.28125" style="2" customWidth="1"/>
    <col min="7" max="7" width="11.00390625" style="3" customWidth="1"/>
    <col min="8" max="8" width="14.140625" style="3" customWidth="1"/>
    <col min="9" max="9" width="14.421875" style="3" customWidth="1"/>
    <col min="10" max="10" width="17.421875" style="2" customWidth="1"/>
    <col min="11" max="11" width="10.8515625" style="3" customWidth="1"/>
    <col min="12" max="12" width="16.28125" style="2" customWidth="1"/>
    <col min="13" max="13" width="4.8515625" style="34" customWidth="1"/>
    <col min="14" max="14" width="14.140625" style="2" customWidth="1"/>
    <col min="15" max="15" width="11.57421875" style="2" customWidth="1"/>
    <col min="16" max="16" width="12.8515625" style="2" customWidth="1"/>
    <col min="17" max="17" width="16.57421875" style="2" customWidth="1"/>
    <col min="18" max="18" width="18.28125" style="2" customWidth="1"/>
    <col min="19" max="19" width="20.57421875" style="2" customWidth="1"/>
    <col min="20" max="20" width="9.421875" style="2" customWidth="1"/>
    <col min="21" max="24" width="14.28125" style="2" customWidth="1"/>
    <col min="25" max="29" width="8.421875" style="3" customWidth="1"/>
    <col min="30" max="16384" width="9.140625" style="2" customWidth="1"/>
  </cols>
  <sheetData>
    <row r="1" spans="1:10" ht="18">
      <c r="A1" s="689" t="s">
        <v>157</v>
      </c>
      <c r="B1" s="689"/>
      <c r="C1" s="689"/>
      <c r="D1" s="689"/>
      <c r="E1" s="689"/>
      <c r="I1" s="690"/>
      <c r="J1" s="690"/>
    </row>
    <row r="2" spans="1:10" ht="18.75" customHeight="1">
      <c r="A2" s="36" t="s">
        <v>19</v>
      </c>
      <c r="B2" s="36"/>
      <c r="C2" s="36"/>
      <c r="D2" s="36"/>
      <c r="E2" s="36"/>
      <c r="F2" s="36"/>
      <c r="G2" s="37"/>
      <c r="H2" s="37"/>
      <c r="I2" s="36"/>
      <c r="J2" s="36"/>
    </row>
    <row r="3" spans="1:29" s="7" customFormat="1" ht="18" customHeight="1">
      <c r="A3" s="688" t="s">
        <v>20</v>
      </c>
      <c r="B3" s="599" t="s">
        <v>21</v>
      </c>
      <c r="C3" s="599" t="s">
        <v>22</v>
      </c>
      <c r="D3" s="599" t="s">
        <v>23</v>
      </c>
      <c r="E3" s="599" t="s">
        <v>24</v>
      </c>
      <c r="F3" s="599" t="s">
        <v>7</v>
      </c>
      <c r="G3" s="599" t="s">
        <v>72</v>
      </c>
      <c r="H3" s="599" t="s">
        <v>25</v>
      </c>
      <c r="I3" s="599" t="s">
        <v>8</v>
      </c>
      <c r="J3" s="599" t="s">
        <v>9</v>
      </c>
      <c r="K3" s="599" t="s">
        <v>10</v>
      </c>
      <c r="L3" s="599" t="s">
        <v>11</v>
      </c>
      <c r="M3" s="687" t="s">
        <v>20</v>
      </c>
      <c r="N3" s="599" t="s">
        <v>73</v>
      </c>
      <c r="O3" s="599" t="s">
        <v>74</v>
      </c>
      <c r="P3" s="599" t="s">
        <v>15</v>
      </c>
      <c r="Q3" s="599" t="s">
        <v>12</v>
      </c>
      <c r="R3" s="599" t="s">
        <v>112</v>
      </c>
      <c r="S3" s="599" t="s">
        <v>29</v>
      </c>
      <c r="T3" s="599"/>
      <c r="U3" s="599" t="s">
        <v>110</v>
      </c>
      <c r="V3" s="599"/>
      <c r="W3" s="599" t="s">
        <v>111</v>
      </c>
      <c r="X3" s="599"/>
      <c r="Y3" s="599" t="s">
        <v>81</v>
      </c>
      <c r="Z3" s="599"/>
      <c r="AA3" s="599"/>
      <c r="AB3" s="599"/>
      <c r="AC3" s="599" t="s">
        <v>75</v>
      </c>
    </row>
    <row r="4" spans="1:29" s="7" customFormat="1" ht="30.75" customHeight="1">
      <c r="A4" s="688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687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</row>
    <row r="5" spans="1:29" s="7" customFormat="1" ht="21.75" customHeight="1">
      <c r="A5" s="688"/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687"/>
      <c r="N5" s="599"/>
      <c r="O5" s="599"/>
      <c r="P5" s="599"/>
      <c r="Q5" s="599"/>
      <c r="R5" s="599"/>
      <c r="S5" s="38" t="s">
        <v>13</v>
      </c>
      <c r="T5" s="38" t="s">
        <v>14</v>
      </c>
      <c r="U5" s="38" t="s">
        <v>26</v>
      </c>
      <c r="V5" s="38" t="s">
        <v>27</v>
      </c>
      <c r="W5" s="38" t="s">
        <v>26</v>
      </c>
      <c r="X5" s="38" t="s">
        <v>27</v>
      </c>
      <c r="Y5" s="38" t="s">
        <v>77</v>
      </c>
      <c r="Z5" s="38" t="s">
        <v>78</v>
      </c>
      <c r="AA5" s="38" t="s">
        <v>79</v>
      </c>
      <c r="AB5" s="38" t="s">
        <v>80</v>
      </c>
      <c r="AC5" s="599"/>
    </row>
    <row r="6" spans="1:29" s="67" customFormat="1" ht="24" customHeight="1">
      <c r="A6" s="604" t="s">
        <v>104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132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80"/>
      <c r="Z6" s="80"/>
      <c r="AA6" s="80"/>
      <c r="AB6" s="80"/>
      <c r="AC6" s="80"/>
    </row>
    <row r="7" spans="1:29" s="51" customFormat="1" ht="34.5" customHeight="1">
      <c r="A7" s="49">
        <v>1</v>
      </c>
      <c r="B7" s="91" t="s">
        <v>192</v>
      </c>
      <c r="C7" s="49" t="s">
        <v>193</v>
      </c>
      <c r="D7" s="91" t="s">
        <v>194</v>
      </c>
      <c r="E7" s="91" t="s">
        <v>195</v>
      </c>
      <c r="F7" s="91" t="s">
        <v>196</v>
      </c>
      <c r="G7" s="91">
        <v>1798</v>
      </c>
      <c r="H7" s="91">
        <v>2015</v>
      </c>
      <c r="I7" s="91" t="s">
        <v>197</v>
      </c>
      <c r="J7" s="189" t="s">
        <v>198</v>
      </c>
      <c r="K7" s="77">
        <v>5</v>
      </c>
      <c r="L7" s="77">
        <v>627</v>
      </c>
      <c r="M7" s="50">
        <v>1</v>
      </c>
      <c r="N7" s="33">
        <v>2020</v>
      </c>
      <c r="O7" s="33" t="s">
        <v>96</v>
      </c>
      <c r="P7" s="88">
        <v>6760</v>
      </c>
      <c r="Q7" s="33" t="s">
        <v>199</v>
      </c>
      <c r="R7" s="302">
        <v>88380</v>
      </c>
      <c r="S7" s="33"/>
      <c r="T7" s="33"/>
      <c r="U7" s="133" t="s">
        <v>198</v>
      </c>
      <c r="V7" s="133" t="s">
        <v>871</v>
      </c>
      <c r="W7" s="133" t="s">
        <v>198</v>
      </c>
      <c r="X7" s="133" t="s">
        <v>871</v>
      </c>
      <c r="Y7" s="46" t="s">
        <v>200</v>
      </c>
      <c r="Z7" s="46" t="s">
        <v>200</v>
      </c>
      <c r="AA7" s="46" t="s">
        <v>200</v>
      </c>
      <c r="AB7" s="46" t="s">
        <v>200</v>
      </c>
      <c r="AC7" s="46" t="s">
        <v>96</v>
      </c>
    </row>
    <row r="8" spans="1:29" s="51" customFormat="1" ht="34.5" customHeight="1">
      <c r="A8" s="49">
        <v>2</v>
      </c>
      <c r="B8" s="91" t="s">
        <v>201</v>
      </c>
      <c r="C8" s="91" t="s">
        <v>202</v>
      </c>
      <c r="D8" s="91" t="s">
        <v>203</v>
      </c>
      <c r="E8" s="91" t="s">
        <v>204</v>
      </c>
      <c r="F8" s="91" t="s">
        <v>205</v>
      </c>
      <c r="G8" s="91" t="s">
        <v>160</v>
      </c>
      <c r="H8" s="91">
        <v>2014</v>
      </c>
      <c r="I8" s="91" t="s">
        <v>206</v>
      </c>
      <c r="J8" s="91" t="s">
        <v>207</v>
      </c>
      <c r="K8" s="91" t="s">
        <v>160</v>
      </c>
      <c r="L8" s="91">
        <v>400</v>
      </c>
      <c r="M8" s="50">
        <v>2</v>
      </c>
      <c r="N8" s="91">
        <v>550</v>
      </c>
      <c r="O8" s="91" t="s">
        <v>96</v>
      </c>
      <c r="P8" s="49" t="s">
        <v>160</v>
      </c>
      <c r="Q8" s="91" t="s">
        <v>208</v>
      </c>
      <c r="R8" s="586">
        <v>2300</v>
      </c>
      <c r="S8" s="91" t="s">
        <v>208</v>
      </c>
      <c r="T8" s="91"/>
      <c r="U8" s="168" t="s">
        <v>909</v>
      </c>
      <c r="V8" s="168" t="s">
        <v>910</v>
      </c>
      <c r="W8" s="168" t="s">
        <v>909</v>
      </c>
      <c r="X8" s="168" t="s">
        <v>910</v>
      </c>
      <c r="Y8" s="46" t="s">
        <v>200</v>
      </c>
      <c r="Z8" s="46" t="s">
        <v>118</v>
      </c>
      <c r="AA8" s="46" t="s">
        <v>200</v>
      </c>
      <c r="AB8" s="46"/>
      <c r="AC8" s="46" t="s">
        <v>96</v>
      </c>
    </row>
    <row r="9" spans="1:29" s="67" customFormat="1" ht="49.5" customHeight="1">
      <c r="A9" s="49"/>
      <c r="B9" s="91"/>
      <c r="C9" s="77"/>
      <c r="D9" s="91"/>
      <c r="E9" s="77"/>
      <c r="F9" s="77"/>
      <c r="G9" s="91"/>
      <c r="H9" s="77"/>
      <c r="I9" s="91"/>
      <c r="J9" s="91"/>
      <c r="K9" s="77"/>
      <c r="L9" s="91"/>
      <c r="M9" s="50"/>
      <c r="N9" s="91"/>
      <c r="O9" s="91"/>
      <c r="P9" s="49"/>
      <c r="Q9" s="91"/>
      <c r="R9" s="586"/>
      <c r="S9" s="91"/>
      <c r="T9" s="91"/>
      <c r="U9" s="168"/>
      <c r="V9" s="168"/>
      <c r="W9" s="168"/>
      <c r="X9" s="168"/>
      <c r="Y9" s="46"/>
      <c r="Z9" s="46"/>
      <c r="AA9" s="46"/>
      <c r="AB9" s="46"/>
      <c r="AC9" s="46"/>
    </row>
    <row r="10" spans="1:29" s="51" customFormat="1" ht="34.5" customHeight="1">
      <c r="A10" s="49"/>
      <c r="B10" s="77"/>
      <c r="C10" s="77"/>
      <c r="D10" s="91"/>
      <c r="E10" s="77"/>
      <c r="F10" s="77"/>
      <c r="G10" s="91"/>
      <c r="H10" s="77"/>
      <c r="I10" s="91"/>
      <c r="J10" s="91"/>
      <c r="K10" s="91"/>
      <c r="L10" s="169"/>
      <c r="M10" s="50"/>
      <c r="N10" s="91"/>
      <c r="O10" s="91"/>
      <c r="P10" s="49"/>
      <c r="Q10" s="91"/>
      <c r="R10" s="586"/>
      <c r="S10" s="91"/>
      <c r="T10" s="91"/>
      <c r="U10" s="168"/>
      <c r="V10" s="168"/>
      <c r="W10" s="168"/>
      <c r="X10" s="168"/>
      <c r="Y10" s="46"/>
      <c r="Z10" s="46"/>
      <c r="AA10" s="46"/>
      <c r="AB10" s="46"/>
      <c r="AC10" s="537"/>
    </row>
    <row r="11" spans="1:29" s="51" customFormat="1" ht="34.5" customHeight="1">
      <c r="A11" s="691" t="s">
        <v>130</v>
      </c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213"/>
      <c r="N11" s="214"/>
      <c r="O11" s="214"/>
      <c r="P11" s="214"/>
      <c r="Q11" s="214"/>
      <c r="R11" s="299"/>
      <c r="S11" s="214"/>
      <c r="T11" s="214"/>
      <c r="U11" s="214"/>
      <c r="V11" s="214"/>
      <c r="W11" s="214"/>
      <c r="X11" s="214"/>
      <c r="Y11" s="215"/>
      <c r="Z11" s="215"/>
      <c r="AA11" s="215"/>
      <c r="AB11" s="215"/>
      <c r="AC11" s="215"/>
    </row>
    <row r="12" spans="1:29" s="51" customFormat="1" ht="34.5" customHeight="1">
      <c r="A12" s="204">
        <v>1</v>
      </c>
      <c r="B12" s="202" t="s">
        <v>408</v>
      </c>
      <c r="C12" s="202" t="s">
        <v>765</v>
      </c>
      <c r="D12" s="202" t="s">
        <v>766</v>
      </c>
      <c r="E12" s="202" t="s">
        <v>767</v>
      </c>
      <c r="F12" s="202" t="s">
        <v>196</v>
      </c>
      <c r="G12" s="202">
        <v>1598</v>
      </c>
      <c r="H12" s="202">
        <v>2018</v>
      </c>
      <c r="I12" s="202">
        <v>2018</v>
      </c>
      <c r="J12" s="202" t="s">
        <v>768</v>
      </c>
      <c r="K12" s="202">
        <v>9</v>
      </c>
      <c r="L12" s="202">
        <v>1172</v>
      </c>
      <c r="M12" s="216">
        <v>2</v>
      </c>
      <c r="N12" s="202">
        <v>3020</v>
      </c>
      <c r="O12" s="202" t="s">
        <v>95</v>
      </c>
      <c r="P12" s="204">
        <v>500</v>
      </c>
      <c r="Q12" s="202" t="s">
        <v>769</v>
      </c>
      <c r="R12" s="587">
        <v>131628</v>
      </c>
      <c r="S12" s="202"/>
      <c r="T12" s="202"/>
      <c r="U12" s="472">
        <v>43322</v>
      </c>
      <c r="V12" s="472">
        <v>43686</v>
      </c>
      <c r="W12" s="472">
        <v>43322</v>
      </c>
      <c r="X12" s="472">
        <v>43686</v>
      </c>
      <c r="Y12" s="203" t="s">
        <v>200</v>
      </c>
      <c r="Z12" s="203" t="s">
        <v>200</v>
      </c>
      <c r="AA12" s="203" t="s">
        <v>200</v>
      </c>
      <c r="AB12" s="203" t="s">
        <v>200</v>
      </c>
      <c r="AC12" s="203" t="s">
        <v>95</v>
      </c>
    </row>
    <row r="13" spans="1:29" s="51" customFormat="1" ht="34.5" customHeight="1">
      <c r="A13" s="685" t="s">
        <v>137</v>
      </c>
      <c r="B13" s="685"/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233"/>
      <c r="N13" s="234"/>
      <c r="O13" s="234"/>
      <c r="P13" s="234"/>
      <c r="Q13" s="234"/>
      <c r="R13" s="315"/>
      <c r="S13" s="234"/>
      <c r="T13" s="234"/>
      <c r="U13" s="234"/>
      <c r="V13" s="234"/>
      <c r="W13" s="234"/>
      <c r="X13" s="234"/>
      <c r="Y13" s="235"/>
      <c r="Z13" s="235"/>
      <c r="AA13" s="235"/>
      <c r="AB13" s="235"/>
      <c r="AC13" s="235"/>
    </row>
    <row r="14" spans="1:29" s="51" customFormat="1" ht="34.5" customHeight="1">
      <c r="A14" s="495">
        <v>1</v>
      </c>
      <c r="B14" s="479" t="s">
        <v>441</v>
      </c>
      <c r="C14" s="495" t="s">
        <v>442</v>
      </c>
      <c r="D14" s="479" t="s">
        <v>443</v>
      </c>
      <c r="E14" s="479" t="s">
        <v>444</v>
      </c>
      <c r="F14" s="479" t="s">
        <v>196</v>
      </c>
      <c r="G14" s="479">
        <v>2198</v>
      </c>
      <c r="H14" s="479">
        <v>2013</v>
      </c>
      <c r="I14" s="496">
        <v>41627</v>
      </c>
      <c r="J14" s="497" t="s">
        <v>796</v>
      </c>
      <c r="K14" s="498">
        <v>9</v>
      </c>
      <c r="L14" s="498"/>
      <c r="M14" s="499"/>
      <c r="N14" s="500"/>
      <c r="O14" s="500" t="s">
        <v>95</v>
      </c>
      <c r="P14" s="501">
        <v>100294</v>
      </c>
      <c r="Q14" s="500" t="s">
        <v>445</v>
      </c>
      <c r="R14" s="588">
        <v>64400</v>
      </c>
      <c r="S14" s="500" t="s">
        <v>446</v>
      </c>
      <c r="T14" s="500">
        <v>2000</v>
      </c>
      <c r="U14" s="502" t="s">
        <v>911</v>
      </c>
      <c r="V14" s="502" t="s">
        <v>912</v>
      </c>
      <c r="W14" s="502" t="s">
        <v>911</v>
      </c>
      <c r="X14" s="502" t="s">
        <v>912</v>
      </c>
      <c r="Y14" s="585" t="s">
        <v>200</v>
      </c>
      <c r="Z14" s="585" t="s">
        <v>200</v>
      </c>
      <c r="AA14" s="585" t="s">
        <v>200</v>
      </c>
      <c r="AB14" s="585" t="s">
        <v>200</v>
      </c>
      <c r="AC14" s="537" t="s">
        <v>95</v>
      </c>
    </row>
    <row r="15" spans="1:29" s="51" customFormat="1" ht="34.5" customHeight="1">
      <c r="A15" s="495">
        <v>2</v>
      </c>
      <c r="B15" s="479" t="s">
        <v>441</v>
      </c>
      <c r="C15" s="479" t="s">
        <v>798</v>
      </c>
      <c r="D15" s="479" t="s">
        <v>799</v>
      </c>
      <c r="E15" s="479" t="s">
        <v>800</v>
      </c>
      <c r="F15" s="479" t="s">
        <v>196</v>
      </c>
      <c r="G15" s="479">
        <v>1498</v>
      </c>
      <c r="H15" s="479">
        <v>2017</v>
      </c>
      <c r="I15" s="496">
        <v>43039</v>
      </c>
      <c r="J15" s="479" t="s">
        <v>801</v>
      </c>
      <c r="K15" s="479">
        <v>7</v>
      </c>
      <c r="L15" s="479"/>
      <c r="M15" s="499"/>
      <c r="N15" s="479"/>
      <c r="O15" s="479" t="s">
        <v>95</v>
      </c>
      <c r="P15" s="495">
        <v>10683</v>
      </c>
      <c r="Q15" s="479" t="s">
        <v>445</v>
      </c>
      <c r="R15" s="588">
        <v>64400</v>
      </c>
      <c r="S15" s="479"/>
      <c r="T15" s="479"/>
      <c r="U15" s="503" t="s">
        <v>802</v>
      </c>
      <c r="V15" s="503" t="s">
        <v>803</v>
      </c>
      <c r="W15" s="503" t="s">
        <v>802</v>
      </c>
      <c r="X15" s="503" t="s">
        <v>803</v>
      </c>
      <c r="Y15" s="585" t="s">
        <v>200</v>
      </c>
      <c r="Z15" s="585" t="s">
        <v>200</v>
      </c>
      <c r="AA15" s="585" t="s">
        <v>200</v>
      </c>
      <c r="AB15" s="585" t="s">
        <v>200</v>
      </c>
      <c r="AC15" s="537" t="s">
        <v>95</v>
      </c>
    </row>
    <row r="16" spans="1:29" s="67" customFormat="1" ht="21.75" customHeight="1">
      <c r="A16" s="236">
        <v>3</v>
      </c>
      <c r="B16" s="296" t="s">
        <v>574</v>
      </c>
      <c r="C16" s="297" t="s">
        <v>575</v>
      </c>
      <c r="D16" s="296" t="s">
        <v>576</v>
      </c>
      <c r="E16" s="296" t="s">
        <v>577</v>
      </c>
      <c r="F16" s="296" t="s">
        <v>578</v>
      </c>
      <c r="G16" s="296" t="s">
        <v>160</v>
      </c>
      <c r="H16" s="221">
        <v>1988</v>
      </c>
      <c r="I16" s="237"/>
      <c r="J16" s="238"/>
      <c r="K16" s="298" t="s">
        <v>160</v>
      </c>
      <c r="L16" s="239"/>
      <c r="M16" s="50"/>
      <c r="N16" s="91"/>
      <c r="O16" s="91" t="s">
        <v>95</v>
      </c>
      <c r="P16" s="49" t="s">
        <v>540</v>
      </c>
      <c r="Q16" s="91" t="s">
        <v>208</v>
      </c>
      <c r="R16" s="317">
        <v>0</v>
      </c>
      <c r="S16" s="91" t="s">
        <v>208</v>
      </c>
      <c r="T16" s="91">
        <v>0</v>
      </c>
      <c r="U16" s="168" t="s">
        <v>658</v>
      </c>
      <c r="V16" s="168" t="s">
        <v>659</v>
      </c>
      <c r="W16" s="168"/>
      <c r="X16" s="168"/>
      <c r="Y16" s="46" t="s">
        <v>200</v>
      </c>
      <c r="Z16" s="46"/>
      <c r="AA16" s="46"/>
      <c r="AB16" s="46"/>
      <c r="AC16" s="46" t="s">
        <v>95</v>
      </c>
    </row>
    <row r="17" spans="1:29" s="51" customFormat="1" ht="34.5" customHeight="1">
      <c r="A17" s="685" t="s">
        <v>140</v>
      </c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252"/>
      <c r="N17" s="253"/>
      <c r="O17" s="253"/>
      <c r="P17" s="253"/>
      <c r="Q17" s="253"/>
      <c r="R17" s="300"/>
      <c r="S17" s="253"/>
      <c r="T17" s="253"/>
      <c r="U17" s="253"/>
      <c r="V17" s="253"/>
      <c r="W17" s="253"/>
      <c r="X17" s="253"/>
      <c r="Y17" s="254"/>
      <c r="Z17" s="254"/>
      <c r="AA17" s="254"/>
      <c r="AB17" s="254"/>
      <c r="AC17" s="254"/>
    </row>
    <row r="18" spans="1:29" s="67" customFormat="1" ht="21.75" customHeight="1">
      <c r="A18" s="525" t="s">
        <v>101</v>
      </c>
      <c r="B18" s="87" t="s">
        <v>482</v>
      </c>
      <c r="C18" s="525" t="s">
        <v>483</v>
      </c>
      <c r="D18" s="87" t="s">
        <v>484</v>
      </c>
      <c r="E18" s="87" t="s">
        <v>485</v>
      </c>
      <c r="F18" s="87" t="s">
        <v>196</v>
      </c>
      <c r="G18" s="87">
        <v>1998</v>
      </c>
      <c r="H18" s="87">
        <v>2014</v>
      </c>
      <c r="I18" s="377">
        <v>41960</v>
      </c>
      <c r="J18" s="378">
        <v>43786</v>
      </c>
      <c r="K18" s="379">
        <v>9</v>
      </c>
      <c r="L18" s="379">
        <v>990</v>
      </c>
      <c r="M18" s="526">
        <v>1</v>
      </c>
      <c r="N18" s="380" t="s">
        <v>486</v>
      </c>
      <c r="O18" s="380" t="s">
        <v>95</v>
      </c>
      <c r="P18" s="527">
        <v>65800</v>
      </c>
      <c r="Q18" s="380" t="s">
        <v>487</v>
      </c>
      <c r="R18" s="589">
        <v>77760</v>
      </c>
      <c r="S18" s="381" t="s">
        <v>208</v>
      </c>
      <c r="T18" s="380"/>
      <c r="U18" s="382">
        <v>43056</v>
      </c>
      <c r="V18" s="382">
        <v>43420</v>
      </c>
      <c r="W18" s="382">
        <v>43056</v>
      </c>
      <c r="X18" s="382">
        <v>43420</v>
      </c>
      <c r="Y18" s="528" t="s">
        <v>200</v>
      </c>
      <c r="Z18" s="528" t="s">
        <v>200</v>
      </c>
      <c r="AA18" s="528" t="s">
        <v>200</v>
      </c>
      <c r="AB18" s="528" t="s">
        <v>200</v>
      </c>
      <c r="AC18" s="537" t="s">
        <v>95</v>
      </c>
    </row>
    <row r="19" spans="1:29" s="51" customFormat="1" ht="34.5" customHeight="1">
      <c r="A19" s="525" t="s">
        <v>474</v>
      </c>
      <c r="B19" s="87" t="s">
        <v>482</v>
      </c>
      <c r="C19" s="87" t="s">
        <v>483</v>
      </c>
      <c r="D19" s="87" t="s">
        <v>488</v>
      </c>
      <c r="E19" s="87" t="s">
        <v>489</v>
      </c>
      <c r="F19" s="87" t="s">
        <v>196</v>
      </c>
      <c r="G19" s="87">
        <v>1995</v>
      </c>
      <c r="H19" s="87">
        <v>2014</v>
      </c>
      <c r="I19" s="377">
        <v>41946</v>
      </c>
      <c r="J19" s="377">
        <v>43769</v>
      </c>
      <c r="K19" s="87">
        <v>9</v>
      </c>
      <c r="L19" s="87">
        <v>850</v>
      </c>
      <c r="M19" s="526">
        <v>2</v>
      </c>
      <c r="N19" s="87" t="s">
        <v>486</v>
      </c>
      <c r="O19" s="87" t="s">
        <v>95</v>
      </c>
      <c r="P19" s="525">
        <v>84500</v>
      </c>
      <c r="Q19" s="87" t="s">
        <v>487</v>
      </c>
      <c r="R19" s="590">
        <v>74520</v>
      </c>
      <c r="S19" s="87" t="s">
        <v>208</v>
      </c>
      <c r="T19" s="87"/>
      <c r="U19" s="383">
        <v>43407</v>
      </c>
      <c r="V19" s="383">
        <v>43771</v>
      </c>
      <c r="W19" s="383">
        <v>43407</v>
      </c>
      <c r="X19" s="383">
        <v>43771</v>
      </c>
      <c r="Y19" s="528" t="s">
        <v>200</v>
      </c>
      <c r="Z19" s="528" t="s">
        <v>200</v>
      </c>
      <c r="AA19" s="528" t="s">
        <v>200</v>
      </c>
      <c r="AB19" s="528" t="s">
        <v>200</v>
      </c>
      <c r="AC19" s="537" t="s">
        <v>95</v>
      </c>
    </row>
    <row r="20" spans="1:29" s="51" customFormat="1" ht="46.5" customHeight="1">
      <c r="A20" s="525">
        <v>3</v>
      </c>
      <c r="B20" s="87" t="s">
        <v>914</v>
      </c>
      <c r="C20" s="87" t="s">
        <v>915</v>
      </c>
      <c r="D20" s="87" t="s">
        <v>916</v>
      </c>
      <c r="E20" s="87" t="s">
        <v>929</v>
      </c>
      <c r="F20" s="87" t="s">
        <v>196</v>
      </c>
      <c r="G20" s="87">
        <v>1995</v>
      </c>
      <c r="H20" s="87">
        <v>2018</v>
      </c>
      <c r="I20" s="377" t="s">
        <v>917</v>
      </c>
      <c r="J20" s="377" t="s">
        <v>930</v>
      </c>
      <c r="K20" s="87">
        <v>9</v>
      </c>
      <c r="L20" s="87"/>
      <c r="M20" s="526"/>
      <c r="N20" s="87">
        <v>3500</v>
      </c>
      <c r="O20" s="87" t="s">
        <v>918</v>
      </c>
      <c r="P20" s="525">
        <v>2000</v>
      </c>
      <c r="Q20" s="87" t="s">
        <v>919</v>
      </c>
      <c r="R20" s="590">
        <v>158670</v>
      </c>
      <c r="S20" s="87" t="s">
        <v>208</v>
      </c>
      <c r="T20" s="87"/>
      <c r="U20" s="383" t="s">
        <v>909</v>
      </c>
      <c r="V20" s="383" t="s">
        <v>910</v>
      </c>
      <c r="W20" s="383" t="s">
        <v>909</v>
      </c>
      <c r="X20" s="383" t="s">
        <v>910</v>
      </c>
      <c r="Y20" s="528" t="s">
        <v>200</v>
      </c>
      <c r="Z20" s="528" t="s">
        <v>200</v>
      </c>
      <c r="AA20" s="528" t="s">
        <v>200</v>
      </c>
      <c r="AB20" s="528" t="s">
        <v>200</v>
      </c>
      <c r="AC20" s="537" t="s">
        <v>95</v>
      </c>
    </row>
    <row r="21" spans="1:29" ht="21.75" customHeight="1">
      <c r="A21" s="604" t="s">
        <v>143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132"/>
      <c r="N21" s="68"/>
      <c r="O21" s="68"/>
      <c r="P21" s="68"/>
      <c r="Q21" s="68"/>
      <c r="R21" s="301"/>
      <c r="S21" s="68"/>
      <c r="T21" s="68"/>
      <c r="U21" s="68"/>
      <c r="V21" s="68"/>
      <c r="W21" s="68"/>
      <c r="X21" s="68"/>
      <c r="Y21" s="80"/>
      <c r="Z21" s="80"/>
      <c r="AA21" s="80"/>
      <c r="AB21" s="80"/>
      <c r="AC21" s="80"/>
    </row>
    <row r="22" spans="1:29" ht="21.75" customHeight="1">
      <c r="A22" s="416">
        <v>1</v>
      </c>
      <c r="B22" s="91" t="s">
        <v>244</v>
      </c>
      <c r="C22" s="416" t="s">
        <v>245</v>
      </c>
      <c r="D22" s="91" t="s">
        <v>246</v>
      </c>
      <c r="E22" s="91" t="s">
        <v>247</v>
      </c>
      <c r="F22" s="91" t="s">
        <v>248</v>
      </c>
      <c r="G22" s="91">
        <v>1598</v>
      </c>
      <c r="H22" s="91">
        <v>2010</v>
      </c>
      <c r="I22" s="91" t="s">
        <v>249</v>
      </c>
      <c r="J22" s="189" t="s">
        <v>850</v>
      </c>
      <c r="K22" s="77">
        <v>5</v>
      </c>
      <c r="L22" s="77" t="s">
        <v>250</v>
      </c>
      <c r="M22" s="395">
        <v>1</v>
      </c>
      <c r="N22" s="33">
        <v>1930</v>
      </c>
      <c r="O22" s="33" t="s">
        <v>95</v>
      </c>
      <c r="P22" s="396">
        <v>66500</v>
      </c>
      <c r="Q22" s="33"/>
      <c r="R22" s="302">
        <v>23184</v>
      </c>
      <c r="S22" s="33"/>
      <c r="T22" s="33"/>
      <c r="U22" s="133" t="s">
        <v>797</v>
      </c>
      <c r="V22" s="133" t="s">
        <v>913</v>
      </c>
      <c r="W22" s="133" t="s">
        <v>797</v>
      </c>
      <c r="X22" s="133" t="s">
        <v>913</v>
      </c>
      <c r="Y22" s="537" t="s">
        <v>200</v>
      </c>
      <c r="Z22" s="537" t="s">
        <v>200</v>
      </c>
      <c r="AA22" s="537" t="s">
        <v>200</v>
      </c>
      <c r="AB22" s="537" t="s">
        <v>200</v>
      </c>
      <c r="AC22" s="537" t="s">
        <v>95</v>
      </c>
    </row>
    <row r="23" spans="1:29" ht="26.25" customHeight="1">
      <c r="A23" s="686" t="s">
        <v>144</v>
      </c>
      <c r="B23" s="686"/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274"/>
      <c r="N23" s="275"/>
      <c r="O23" s="275"/>
      <c r="P23" s="275"/>
      <c r="Q23" s="275"/>
      <c r="R23" s="316"/>
      <c r="S23" s="275"/>
      <c r="T23" s="275"/>
      <c r="U23" s="275"/>
      <c r="V23" s="275"/>
      <c r="W23" s="275"/>
      <c r="X23" s="275"/>
      <c r="Y23" s="276"/>
      <c r="Z23" s="276"/>
      <c r="AA23" s="276"/>
      <c r="AB23" s="276"/>
      <c r="AC23" s="276"/>
    </row>
    <row r="24" spans="1:29" ht="15">
      <c r="A24" s="560">
        <v>1</v>
      </c>
      <c r="B24" s="546" t="s">
        <v>522</v>
      </c>
      <c r="C24" s="560" t="s">
        <v>523</v>
      </c>
      <c r="D24" s="546" t="s">
        <v>524</v>
      </c>
      <c r="E24" s="546" t="s">
        <v>525</v>
      </c>
      <c r="F24" s="546" t="s">
        <v>196</v>
      </c>
      <c r="G24" s="546">
        <v>1360</v>
      </c>
      <c r="H24" s="546">
        <v>2006</v>
      </c>
      <c r="I24" s="561">
        <v>38855</v>
      </c>
      <c r="J24" s="562" t="s">
        <v>863</v>
      </c>
      <c r="K24" s="563">
        <v>5</v>
      </c>
      <c r="L24" s="563"/>
      <c r="M24" s="564"/>
      <c r="N24" s="565"/>
      <c r="O24" s="565" t="s">
        <v>96</v>
      </c>
      <c r="P24" s="566">
        <v>205410</v>
      </c>
      <c r="Q24" s="565" t="s">
        <v>526</v>
      </c>
      <c r="R24" s="591">
        <v>7200</v>
      </c>
      <c r="S24" s="565" t="s">
        <v>527</v>
      </c>
      <c r="T24" s="565"/>
      <c r="U24" s="567">
        <v>43339</v>
      </c>
      <c r="V24" s="567">
        <v>43703</v>
      </c>
      <c r="W24" s="567">
        <v>43339</v>
      </c>
      <c r="X24" s="567">
        <v>43703</v>
      </c>
      <c r="Y24" s="568" t="s">
        <v>200</v>
      </c>
      <c r="Z24" s="568" t="s">
        <v>200</v>
      </c>
      <c r="AA24" s="568" t="s">
        <v>200</v>
      </c>
      <c r="AB24" s="568" t="s">
        <v>200</v>
      </c>
      <c r="AC24" s="537" t="s">
        <v>95</v>
      </c>
    </row>
    <row r="25" spans="1:29" ht="15">
      <c r="A25" s="560">
        <v>2</v>
      </c>
      <c r="B25" s="546" t="s">
        <v>528</v>
      </c>
      <c r="C25" s="546"/>
      <c r="D25" s="546" t="s">
        <v>529</v>
      </c>
      <c r="E25" s="546" t="s">
        <v>530</v>
      </c>
      <c r="F25" s="546" t="s">
        <v>531</v>
      </c>
      <c r="G25" s="546"/>
      <c r="H25" s="546">
        <v>2013</v>
      </c>
      <c r="I25" s="561">
        <v>41571</v>
      </c>
      <c r="J25" s="546" t="s">
        <v>532</v>
      </c>
      <c r="K25" s="546"/>
      <c r="L25" s="546" t="s">
        <v>533</v>
      </c>
      <c r="M25" s="564"/>
      <c r="N25" s="546"/>
      <c r="O25" s="546" t="s">
        <v>96</v>
      </c>
      <c r="P25" s="560"/>
      <c r="Q25" s="546"/>
      <c r="R25" s="592">
        <v>0</v>
      </c>
      <c r="S25" s="546" t="s">
        <v>208</v>
      </c>
      <c r="T25" s="546"/>
      <c r="U25" s="569">
        <v>43397</v>
      </c>
      <c r="V25" s="569">
        <v>43761</v>
      </c>
      <c r="W25" s="569">
        <v>43397</v>
      </c>
      <c r="X25" s="569">
        <v>43761</v>
      </c>
      <c r="Y25" s="568" t="s">
        <v>200</v>
      </c>
      <c r="Z25" s="568"/>
      <c r="AA25" s="568" t="s">
        <v>118</v>
      </c>
      <c r="AB25" s="568"/>
      <c r="AC25" s="537" t="s">
        <v>95</v>
      </c>
    </row>
    <row r="26" spans="1:29" ht="15">
      <c r="A26" s="604" t="s">
        <v>145</v>
      </c>
      <c r="B26" s="604"/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132"/>
      <c r="N26" s="68"/>
      <c r="O26" s="68"/>
      <c r="P26" s="68"/>
      <c r="Q26" s="68"/>
      <c r="R26" s="301"/>
      <c r="S26" s="68"/>
      <c r="T26" s="68"/>
      <c r="U26" s="68"/>
      <c r="V26" s="68"/>
      <c r="W26" s="68"/>
      <c r="X26" s="68"/>
      <c r="Y26" s="80"/>
      <c r="Z26" s="80"/>
      <c r="AA26" s="80"/>
      <c r="AB26" s="80"/>
      <c r="AC26" s="80"/>
    </row>
    <row r="27" spans="1:29" ht="15">
      <c r="A27" s="416" t="s">
        <v>101</v>
      </c>
      <c r="B27" s="91" t="s">
        <v>244</v>
      </c>
      <c r="C27" s="416" t="s">
        <v>541</v>
      </c>
      <c r="D27" s="91" t="s">
        <v>542</v>
      </c>
      <c r="E27" s="91" t="s">
        <v>543</v>
      </c>
      <c r="F27" s="91" t="s">
        <v>248</v>
      </c>
      <c r="G27" s="91">
        <v>2198</v>
      </c>
      <c r="H27" s="91">
        <v>2011</v>
      </c>
      <c r="I27" s="91" t="s">
        <v>544</v>
      </c>
      <c r="J27" s="189" t="s">
        <v>867</v>
      </c>
      <c r="K27" s="77">
        <v>3</v>
      </c>
      <c r="L27" s="77" t="s">
        <v>565</v>
      </c>
      <c r="M27" s="395" t="s">
        <v>101</v>
      </c>
      <c r="N27" s="33" t="s">
        <v>566</v>
      </c>
      <c r="O27" s="33" t="s">
        <v>95</v>
      </c>
      <c r="P27" s="396">
        <v>170209</v>
      </c>
      <c r="Q27" s="33" t="s">
        <v>95</v>
      </c>
      <c r="R27" s="302">
        <v>27000</v>
      </c>
      <c r="S27" s="33" t="s">
        <v>95</v>
      </c>
      <c r="T27" s="33"/>
      <c r="U27" s="133" t="s">
        <v>868</v>
      </c>
      <c r="V27" s="133" t="s">
        <v>869</v>
      </c>
      <c r="W27" s="133" t="s">
        <v>868</v>
      </c>
      <c r="X27" s="133" t="s">
        <v>869</v>
      </c>
      <c r="Y27" s="537" t="s">
        <v>200</v>
      </c>
      <c r="Z27" s="537" t="s">
        <v>200</v>
      </c>
      <c r="AA27" s="537" t="s">
        <v>200</v>
      </c>
      <c r="AB27" s="537" t="s">
        <v>200</v>
      </c>
      <c r="AC27" s="537" t="s">
        <v>95</v>
      </c>
    </row>
    <row r="28" spans="1:29" ht="15">
      <c r="A28" s="416" t="s">
        <v>474</v>
      </c>
      <c r="B28" s="91" t="s">
        <v>545</v>
      </c>
      <c r="C28" s="91" t="s">
        <v>546</v>
      </c>
      <c r="D28" s="91" t="s">
        <v>547</v>
      </c>
      <c r="E28" s="91" t="s">
        <v>548</v>
      </c>
      <c r="F28" s="91" t="s">
        <v>196</v>
      </c>
      <c r="G28" s="91">
        <v>1598</v>
      </c>
      <c r="H28" s="91">
        <v>2013</v>
      </c>
      <c r="I28" s="91" t="s">
        <v>549</v>
      </c>
      <c r="J28" s="91" t="s">
        <v>870</v>
      </c>
      <c r="K28" s="91">
        <v>5</v>
      </c>
      <c r="L28" s="91" t="s">
        <v>567</v>
      </c>
      <c r="M28" s="395" t="s">
        <v>474</v>
      </c>
      <c r="N28" s="91" t="s">
        <v>550</v>
      </c>
      <c r="O28" s="91" t="s">
        <v>95</v>
      </c>
      <c r="P28" s="416">
        <v>120570</v>
      </c>
      <c r="Q28" s="91" t="s">
        <v>95</v>
      </c>
      <c r="R28" s="586">
        <v>33246</v>
      </c>
      <c r="S28" s="91" t="s">
        <v>95</v>
      </c>
      <c r="T28" s="91"/>
      <c r="U28" s="168" t="s">
        <v>198</v>
      </c>
      <c r="V28" s="168" t="s">
        <v>871</v>
      </c>
      <c r="W28" s="168" t="s">
        <v>198</v>
      </c>
      <c r="X28" s="168" t="s">
        <v>871</v>
      </c>
      <c r="Y28" s="537" t="s">
        <v>200</v>
      </c>
      <c r="Z28" s="537" t="s">
        <v>200</v>
      </c>
      <c r="AA28" s="537" t="s">
        <v>200</v>
      </c>
      <c r="AB28" s="537" t="s">
        <v>200</v>
      </c>
      <c r="AC28" s="537" t="s">
        <v>95</v>
      </c>
    </row>
    <row r="29" spans="1:29" ht="15">
      <c r="A29" s="416" t="s">
        <v>476</v>
      </c>
      <c r="B29" s="77" t="s">
        <v>872</v>
      </c>
      <c r="C29" s="77" t="s">
        <v>873</v>
      </c>
      <c r="D29" s="91" t="s">
        <v>874</v>
      </c>
      <c r="E29" s="77" t="s">
        <v>875</v>
      </c>
      <c r="F29" s="77" t="s">
        <v>876</v>
      </c>
      <c r="G29" s="91">
        <v>3387</v>
      </c>
      <c r="H29" s="77">
        <v>2017</v>
      </c>
      <c r="I29" s="91" t="s">
        <v>877</v>
      </c>
      <c r="J29" s="91" t="s">
        <v>878</v>
      </c>
      <c r="K29" s="91">
        <v>2</v>
      </c>
      <c r="L29" s="169">
        <v>0</v>
      </c>
      <c r="M29" s="395" t="s">
        <v>476</v>
      </c>
      <c r="N29" s="91" t="s">
        <v>879</v>
      </c>
      <c r="O29" s="91" t="s">
        <v>95</v>
      </c>
      <c r="P29" s="416">
        <v>264</v>
      </c>
      <c r="Q29" s="91" t="s">
        <v>95</v>
      </c>
      <c r="R29" s="586">
        <v>150000</v>
      </c>
      <c r="S29" s="91" t="s">
        <v>95</v>
      </c>
      <c r="T29" s="91"/>
      <c r="U29" s="168" t="s">
        <v>880</v>
      </c>
      <c r="V29" s="168" t="s">
        <v>881</v>
      </c>
      <c r="W29" s="168" t="s">
        <v>880</v>
      </c>
      <c r="X29" s="168" t="s">
        <v>881</v>
      </c>
      <c r="Y29" s="537" t="s">
        <v>200</v>
      </c>
      <c r="Z29" s="537" t="s">
        <v>200</v>
      </c>
      <c r="AA29" s="537" t="s">
        <v>200</v>
      </c>
      <c r="AB29" s="537" t="s">
        <v>118</v>
      </c>
      <c r="AC29" s="537" t="s">
        <v>95</v>
      </c>
    </row>
    <row r="30" spans="1:29" ht="15">
      <c r="A30" s="416" t="s">
        <v>478</v>
      </c>
      <c r="B30" s="91" t="s">
        <v>551</v>
      </c>
      <c r="C30" s="91" t="s">
        <v>552</v>
      </c>
      <c r="D30" s="91" t="s">
        <v>553</v>
      </c>
      <c r="E30" s="91" t="s">
        <v>554</v>
      </c>
      <c r="F30" s="91" t="s">
        <v>555</v>
      </c>
      <c r="G30" s="91"/>
      <c r="H30" s="91">
        <v>2014</v>
      </c>
      <c r="I30" s="91" t="s">
        <v>556</v>
      </c>
      <c r="J30" s="91" t="s">
        <v>532</v>
      </c>
      <c r="K30" s="91">
        <v>0</v>
      </c>
      <c r="L30" s="169">
        <v>0</v>
      </c>
      <c r="M30" s="395" t="s">
        <v>478</v>
      </c>
      <c r="N30" s="91" t="s">
        <v>557</v>
      </c>
      <c r="O30" s="91" t="s">
        <v>95</v>
      </c>
      <c r="P30" s="416"/>
      <c r="Q30" s="91" t="s">
        <v>95</v>
      </c>
      <c r="R30" s="586">
        <v>22000</v>
      </c>
      <c r="S30" s="91" t="s">
        <v>95</v>
      </c>
      <c r="T30" s="91"/>
      <c r="U30" s="168" t="s">
        <v>882</v>
      </c>
      <c r="V30" s="168" t="s">
        <v>883</v>
      </c>
      <c r="W30" s="168" t="s">
        <v>882</v>
      </c>
      <c r="X30" s="168" t="s">
        <v>883</v>
      </c>
      <c r="Y30" s="537" t="s">
        <v>200</v>
      </c>
      <c r="Z30" s="537" t="s">
        <v>200</v>
      </c>
      <c r="AA30" s="537" t="s">
        <v>200</v>
      </c>
      <c r="AB30" s="537" t="s">
        <v>200</v>
      </c>
      <c r="AC30" s="537" t="s">
        <v>95</v>
      </c>
    </row>
    <row r="31" spans="1:29" ht="15">
      <c r="A31" s="416" t="s">
        <v>479</v>
      </c>
      <c r="B31" s="91" t="s">
        <v>558</v>
      </c>
      <c r="C31" s="91" t="s">
        <v>559</v>
      </c>
      <c r="D31" s="91" t="s">
        <v>560</v>
      </c>
      <c r="E31" s="91" t="s">
        <v>561</v>
      </c>
      <c r="F31" s="91" t="s">
        <v>205</v>
      </c>
      <c r="G31" s="91"/>
      <c r="H31" s="91">
        <v>2014</v>
      </c>
      <c r="I31" s="91" t="s">
        <v>562</v>
      </c>
      <c r="J31" s="91" t="s">
        <v>532</v>
      </c>
      <c r="K31" s="91">
        <v>0</v>
      </c>
      <c r="L31" s="169" t="s">
        <v>563</v>
      </c>
      <c r="M31" s="395" t="s">
        <v>479</v>
      </c>
      <c r="N31" s="91" t="s">
        <v>557</v>
      </c>
      <c r="O31" s="91" t="s">
        <v>95</v>
      </c>
      <c r="P31" s="416"/>
      <c r="Q31" s="91" t="s">
        <v>95</v>
      </c>
      <c r="R31" s="586">
        <v>0</v>
      </c>
      <c r="S31" s="91" t="s">
        <v>95</v>
      </c>
      <c r="T31" s="91"/>
      <c r="U31" s="168" t="s">
        <v>884</v>
      </c>
      <c r="V31" s="168" t="s">
        <v>885</v>
      </c>
      <c r="W31" s="168" t="s">
        <v>884</v>
      </c>
      <c r="X31" s="168" t="s">
        <v>885</v>
      </c>
      <c r="Y31" s="537" t="s">
        <v>200</v>
      </c>
      <c r="Z31" s="537"/>
      <c r="AA31" s="537"/>
      <c r="AB31" s="537"/>
      <c r="AC31" s="537" t="s">
        <v>95</v>
      </c>
    </row>
    <row r="32" spans="1:29" ht="15">
      <c r="A32" s="91" t="s">
        <v>480</v>
      </c>
      <c r="B32" s="91" t="s">
        <v>886</v>
      </c>
      <c r="C32" s="91" t="s">
        <v>887</v>
      </c>
      <c r="D32" s="91"/>
      <c r="E32" s="91"/>
      <c r="F32" s="91" t="s">
        <v>888</v>
      </c>
      <c r="G32" s="91"/>
      <c r="H32" s="91">
        <v>2017</v>
      </c>
      <c r="I32" s="91"/>
      <c r="J32" s="416"/>
      <c r="K32" s="91"/>
      <c r="L32" s="91"/>
      <c r="M32" s="395" t="s">
        <v>480</v>
      </c>
      <c r="N32" s="33"/>
      <c r="O32" s="33" t="s">
        <v>95</v>
      </c>
      <c r="P32" s="33"/>
      <c r="Q32" s="33" t="s">
        <v>95</v>
      </c>
      <c r="R32" s="586">
        <v>0</v>
      </c>
      <c r="S32" s="33" t="s">
        <v>95</v>
      </c>
      <c r="T32" s="33"/>
      <c r="U32" s="133"/>
      <c r="V32" s="133"/>
      <c r="W32" s="416"/>
      <c r="X32" s="416"/>
      <c r="Y32" s="537" t="s">
        <v>200</v>
      </c>
      <c r="Z32" s="537"/>
      <c r="AA32" s="537"/>
      <c r="AB32" s="537"/>
      <c r="AC32" s="537"/>
    </row>
    <row r="33" spans="1:29" ht="15">
      <c r="A33" s="604" t="s">
        <v>118</v>
      </c>
      <c r="B33" s="604"/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132"/>
      <c r="N33" s="68"/>
      <c r="O33" s="68"/>
      <c r="P33" s="68"/>
      <c r="Q33" s="68"/>
      <c r="R33" s="301"/>
      <c r="S33" s="68"/>
      <c r="T33" s="68"/>
      <c r="U33" s="68"/>
      <c r="V33" s="68"/>
      <c r="W33" s="68"/>
      <c r="X33" s="68"/>
      <c r="Y33" s="80"/>
      <c r="Z33" s="80"/>
      <c r="AA33" s="80"/>
      <c r="AB33" s="80"/>
      <c r="AC33" s="80"/>
    </row>
    <row r="34" spans="1:29" ht="15">
      <c r="A34" s="91"/>
      <c r="B34" s="91"/>
      <c r="C34" s="91"/>
      <c r="D34" s="91"/>
      <c r="E34" s="91"/>
      <c r="F34" s="91"/>
      <c r="G34" s="91"/>
      <c r="H34" s="91"/>
      <c r="I34" s="91"/>
      <c r="J34" s="49"/>
      <c r="K34" s="91"/>
      <c r="L34" s="49"/>
      <c r="M34" s="50"/>
      <c r="N34" s="88"/>
      <c r="O34" s="33"/>
      <c r="P34" s="134"/>
      <c r="Q34" s="33"/>
      <c r="R34" s="302"/>
      <c r="S34" s="33"/>
      <c r="T34" s="33"/>
      <c r="U34" s="133"/>
      <c r="V34" s="133"/>
      <c r="W34" s="133"/>
      <c r="X34" s="133"/>
      <c r="Y34" s="46"/>
      <c r="Z34" s="46"/>
      <c r="AA34" s="46"/>
      <c r="AB34" s="46"/>
      <c r="AC34" s="46"/>
    </row>
    <row r="35" spans="17:18" ht="12.75">
      <c r="Q35" s="320" t="s">
        <v>591</v>
      </c>
      <c r="R35" s="393">
        <f>R7+R8+R12+R14+R15+R18+R19+R20+R22+R24+R27+R28+R29+R30+R32</f>
        <v>924688</v>
      </c>
    </row>
  </sheetData>
  <sheetProtection/>
  <mergeCells count="33">
    <mergeCell ref="AC3:AC5"/>
    <mergeCell ref="Y3:AB4"/>
    <mergeCell ref="Q3:Q5"/>
    <mergeCell ref="R3:R5"/>
    <mergeCell ref="S3:T4"/>
    <mergeCell ref="U3:V4"/>
    <mergeCell ref="A13:L13"/>
    <mergeCell ref="A6:L6"/>
    <mergeCell ref="A11:L11"/>
    <mergeCell ref="D3:D5"/>
    <mergeCell ref="E3:E5"/>
    <mergeCell ref="F3:F5"/>
    <mergeCell ref="I3:I5"/>
    <mergeCell ref="A1:E1"/>
    <mergeCell ref="W3:X4"/>
    <mergeCell ref="H3:H5"/>
    <mergeCell ref="N3:N5"/>
    <mergeCell ref="O3:O5"/>
    <mergeCell ref="I1:J1"/>
    <mergeCell ref="G3:G5"/>
    <mergeCell ref="J3:J5"/>
    <mergeCell ref="K3:K5"/>
    <mergeCell ref="L3:L5"/>
    <mergeCell ref="A21:L21"/>
    <mergeCell ref="A17:L17"/>
    <mergeCell ref="A23:L23"/>
    <mergeCell ref="A26:L26"/>
    <mergeCell ref="A33:L33"/>
    <mergeCell ref="P3:P5"/>
    <mergeCell ref="M3:M5"/>
    <mergeCell ref="A3:A5"/>
    <mergeCell ref="B3:B5"/>
    <mergeCell ref="C3:C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4" r:id="rId1"/>
  <colBreaks count="1" manualBreakCount="1">
    <brk id="12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85" zoomScaleSheetLayoutView="85" zoomScalePageLayoutView="0" workbookViewId="0" topLeftCell="A22">
      <selection activeCell="G29" sqref="G29"/>
    </sheetView>
  </sheetViews>
  <sheetFormatPr defaultColWidth="9.140625" defaultRowHeight="12.75"/>
  <cols>
    <col min="1" max="1" width="31.140625" style="47" customWidth="1"/>
    <col min="2" max="2" width="32.00390625" style="16" customWidth="1"/>
    <col min="3" max="3" width="50.8515625" style="16" customWidth="1"/>
    <col min="4" max="4" width="19.8515625" style="16" customWidth="1"/>
    <col min="5" max="5" width="13.421875" style="16" customWidth="1"/>
    <col min="6" max="16384" width="9.140625" style="16" customWidth="1"/>
  </cols>
  <sheetData>
    <row r="1" spans="1:4" ht="27.75" customHeight="1" thickBot="1">
      <c r="A1" s="692" t="s">
        <v>717</v>
      </c>
      <c r="B1" s="692"/>
      <c r="C1" s="692"/>
      <c r="D1" s="693"/>
    </row>
    <row r="3" spans="1:4" s="93" customFormat="1" ht="36.75" customHeight="1">
      <c r="A3" s="94" t="s">
        <v>97</v>
      </c>
      <c r="B3" s="95" t="s">
        <v>921</v>
      </c>
      <c r="C3" s="94" t="s">
        <v>105</v>
      </c>
      <c r="D3" s="96" t="s">
        <v>106</v>
      </c>
    </row>
    <row r="4" spans="1:4" s="45" customFormat="1" ht="38.25" customHeight="1">
      <c r="A4" s="694" t="s">
        <v>920</v>
      </c>
      <c r="B4" s="694"/>
      <c r="C4" s="694"/>
      <c r="D4" s="695"/>
    </row>
    <row r="5" spans="1:4" s="45" customFormat="1" ht="38.25" customHeight="1">
      <c r="A5" s="48" t="s">
        <v>922</v>
      </c>
      <c r="B5" s="48">
        <v>7</v>
      </c>
      <c r="C5" s="48" t="s">
        <v>118</v>
      </c>
      <c r="D5" s="411">
        <v>15550.19</v>
      </c>
    </row>
    <row r="6" spans="1:4" s="45" customFormat="1" ht="45" customHeight="1">
      <c r="A6" s="48" t="s">
        <v>923</v>
      </c>
      <c r="B6" s="48">
        <v>5</v>
      </c>
      <c r="C6" s="48" t="s">
        <v>118</v>
      </c>
      <c r="D6" s="411">
        <v>9231.81</v>
      </c>
    </row>
    <row r="7" spans="1:4" s="93" customFormat="1" ht="36.75" customHeight="1">
      <c r="A7" s="48" t="s">
        <v>581</v>
      </c>
      <c r="B7" s="48">
        <v>7</v>
      </c>
      <c r="C7" s="48"/>
      <c r="D7" s="411">
        <v>1296.03</v>
      </c>
    </row>
    <row r="8" spans="1:4" s="93" customFormat="1" ht="39" customHeight="1">
      <c r="A8" s="48"/>
      <c r="B8" s="48"/>
      <c r="C8" s="304" t="s">
        <v>579</v>
      </c>
      <c r="D8" s="303">
        <f>SUM(D5:D7)</f>
        <v>26078.03</v>
      </c>
    </row>
    <row r="9" spans="1:4" s="93" customFormat="1" ht="39" customHeight="1">
      <c r="A9" s="694">
        <v>2016</v>
      </c>
      <c r="B9" s="694"/>
      <c r="C9" s="694"/>
      <c r="D9" s="695"/>
    </row>
    <row r="10" spans="1:4" s="93" customFormat="1" ht="44.25" customHeight="1">
      <c r="A10" s="48" t="s">
        <v>924</v>
      </c>
      <c r="B10" s="48">
        <v>2</v>
      </c>
      <c r="C10" s="48"/>
      <c r="D10" s="326">
        <v>1142.05</v>
      </c>
    </row>
    <row r="11" spans="1:4" s="93" customFormat="1" ht="44.25" customHeight="1">
      <c r="A11" s="48" t="s">
        <v>922</v>
      </c>
      <c r="B11" s="48"/>
      <c r="C11" s="48"/>
      <c r="D11" s="326">
        <v>415.47</v>
      </c>
    </row>
    <row r="12" spans="1:4" s="93" customFormat="1" ht="66.75" customHeight="1">
      <c r="A12" s="48" t="s">
        <v>923</v>
      </c>
      <c r="B12" s="593">
        <v>12</v>
      </c>
      <c r="C12" s="240"/>
      <c r="D12" s="326">
        <v>13478.78</v>
      </c>
    </row>
    <row r="13" spans="1:4" s="93" customFormat="1" ht="38.25" customHeight="1">
      <c r="A13" s="48" t="s">
        <v>581</v>
      </c>
      <c r="B13" s="48">
        <v>1</v>
      </c>
      <c r="C13" s="48"/>
      <c r="D13" s="326">
        <v>501.37</v>
      </c>
    </row>
    <row r="14" spans="1:4" s="93" customFormat="1" ht="38.25" customHeight="1">
      <c r="A14" s="48" t="s">
        <v>925</v>
      </c>
      <c r="B14" s="48">
        <v>1</v>
      </c>
      <c r="C14" s="48"/>
      <c r="D14" s="326">
        <v>1199</v>
      </c>
    </row>
    <row r="15" spans="1:4" s="93" customFormat="1" ht="45" customHeight="1">
      <c r="A15" s="48"/>
      <c r="B15" s="97"/>
      <c r="C15" s="304" t="s">
        <v>579</v>
      </c>
      <c r="D15" s="303">
        <f>SUM(D10:D14)</f>
        <v>16736.670000000002</v>
      </c>
    </row>
    <row r="16" spans="1:4" s="93" customFormat="1" ht="25.5" customHeight="1">
      <c r="A16" s="694" t="s">
        <v>718</v>
      </c>
      <c r="B16" s="694"/>
      <c r="C16" s="694"/>
      <c r="D16" s="695"/>
    </row>
    <row r="17" spans="1:4" ht="29.25" customHeight="1">
      <c r="A17" s="48" t="s">
        <v>924</v>
      </c>
      <c r="B17" s="410">
        <v>3</v>
      </c>
      <c r="C17" s="410" t="s">
        <v>118</v>
      </c>
      <c r="D17" s="411">
        <v>4564.47</v>
      </c>
    </row>
    <row r="18" spans="1:4" ht="29.25" customHeight="1">
      <c r="A18" s="48" t="s">
        <v>923</v>
      </c>
      <c r="B18" s="594">
        <v>10</v>
      </c>
      <c r="C18" s="277"/>
      <c r="D18" s="326">
        <v>6022.58</v>
      </c>
    </row>
    <row r="19" spans="1:4" ht="29.25" customHeight="1">
      <c r="A19" s="48" t="s">
        <v>581</v>
      </c>
      <c r="B19" s="593">
        <v>5</v>
      </c>
      <c r="C19" s="240"/>
      <c r="D19" s="326">
        <v>707</v>
      </c>
    </row>
    <row r="20" spans="1:4" ht="29.25" customHeight="1">
      <c r="A20" s="48" t="s">
        <v>584</v>
      </c>
      <c r="B20" s="48">
        <v>7</v>
      </c>
      <c r="C20" s="48"/>
      <c r="D20" s="326">
        <v>6044.58</v>
      </c>
    </row>
    <row r="21" spans="1:4" ht="29.25" customHeight="1">
      <c r="A21" s="48" t="s">
        <v>926</v>
      </c>
      <c r="B21" s="48">
        <v>1</v>
      </c>
      <c r="C21" s="48"/>
      <c r="D21" s="326">
        <v>2700</v>
      </c>
    </row>
    <row r="22" spans="1:4" ht="29.25" customHeight="1">
      <c r="A22" s="277" t="s">
        <v>927</v>
      </c>
      <c r="B22" s="594">
        <v>2</v>
      </c>
      <c r="C22" s="277"/>
      <c r="D22" s="326">
        <v>4771</v>
      </c>
    </row>
    <row r="23" spans="1:4" ht="15.75">
      <c r="A23" s="48"/>
      <c r="B23" s="48"/>
      <c r="C23" s="48"/>
      <c r="D23" s="326"/>
    </row>
    <row r="24" spans="1:4" ht="15.75">
      <c r="A24" s="48"/>
      <c r="B24" s="48"/>
      <c r="C24" s="48" t="s">
        <v>580</v>
      </c>
      <c r="D24" s="303">
        <f>SUM(D17:D23)</f>
        <v>24809.629999999997</v>
      </c>
    </row>
    <row r="25" spans="1:4" ht="15.75">
      <c r="A25" s="694" t="s">
        <v>719</v>
      </c>
      <c r="B25" s="694"/>
      <c r="C25" s="694"/>
      <c r="D25" s="695"/>
    </row>
    <row r="26" spans="1:4" ht="30">
      <c r="A26" s="48" t="s">
        <v>924</v>
      </c>
      <c r="B26" s="410"/>
      <c r="C26" s="93"/>
      <c r="D26" s="326">
        <v>312.31</v>
      </c>
    </row>
    <row r="27" spans="1:10" ht="39.75" customHeight="1">
      <c r="A27" s="48" t="s">
        <v>922</v>
      </c>
      <c r="B27" s="48">
        <v>6</v>
      </c>
      <c r="C27" s="48" t="s">
        <v>928</v>
      </c>
      <c r="D27" s="326">
        <v>186695.3</v>
      </c>
      <c r="E27" s="696" t="s">
        <v>118</v>
      </c>
      <c r="F27" s="697"/>
      <c r="G27" s="697"/>
      <c r="H27" s="697"/>
      <c r="I27" s="697"/>
      <c r="J27" s="697"/>
    </row>
    <row r="28" spans="1:4" ht="45">
      <c r="A28" s="48" t="s">
        <v>923</v>
      </c>
      <c r="B28" s="48">
        <v>4</v>
      </c>
      <c r="C28" s="48"/>
      <c r="D28" s="326">
        <v>237.68</v>
      </c>
    </row>
    <row r="29" spans="1:4" ht="15.75">
      <c r="A29" s="48" t="s">
        <v>581</v>
      </c>
      <c r="B29" s="593">
        <v>6</v>
      </c>
      <c r="C29" s="240"/>
      <c r="D29" s="326">
        <v>2123.44</v>
      </c>
    </row>
    <row r="30" spans="1:4" ht="15.75">
      <c r="A30" s="48" t="s">
        <v>925</v>
      </c>
      <c r="B30" s="593">
        <v>1</v>
      </c>
      <c r="C30" s="240"/>
      <c r="D30" s="326">
        <v>4976.3</v>
      </c>
    </row>
    <row r="31" spans="1:4" ht="15.75">
      <c r="A31" s="48" t="s">
        <v>584</v>
      </c>
      <c r="B31" s="48">
        <v>3</v>
      </c>
      <c r="C31" s="48"/>
      <c r="D31" s="326">
        <v>2267.53</v>
      </c>
    </row>
    <row r="32" spans="1:4" ht="15.75">
      <c r="A32" s="277" t="s">
        <v>927</v>
      </c>
      <c r="B32" s="48">
        <v>1</v>
      </c>
      <c r="C32" s="48"/>
      <c r="D32" s="326">
        <v>3019</v>
      </c>
    </row>
    <row r="33" spans="1:4" ht="15.75">
      <c r="A33" s="48"/>
      <c r="B33" s="48"/>
      <c r="C33" s="48"/>
      <c r="D33" s="326"/>
    </row>
    <row r="34" spans="1:5" ht="15.75">
      <c r="A34" s="48"/>
      <c r="B34" s="48"/>
      <c r="C34" s="48" t="s">
        <v>580</v>
      </c>
      <c r="D34" s="303">
        <f>SUM(D26:D33)</f>
        <v>199631.55999999997</v>
      </c>
      <c r="E34" s="595" t="s">
        <v>118</v>
      </c>
    </row>
    <row r="35" spans="1:4" ht="15.75">
      <c r="A35" s="98" t="s">
        <v>108</v>
      </c>
      <c r="B35" s="158" t="s">
        <v>97</v>
      </c>
      <c r="C35" s="158" t="s">
        <v>108</v>
      </c>
      <c r="D35" s="159" t="s">
        <v>99</v>
      </c>
    </row>
    <row r="36" spans="1:4" ht="15.75">
      <c r="A36" s="160" t="s">
        <v>585</v>
      </c>
      <c r="B36" s="160" t="s">
        <v>118</v>
      </c>
      <c r="C36" s="160">
        <f>D14+D30</f>
        <v>6175.3</v>
      </c>
      <c r="D36" s="161">
        <f>B14+B30</f>
        <v>2</v>
      </c>
    </row>
    <row r="37" spans="1:11" ht="15.75">
      <c r="A37" s="160" t="s">
        <v>584</v>
      </c>
      <c r="B37" s="160" t="s">
        <v>118</v>
      </c>
      <c r="C37" s="160">
        <f>D20+D31</f>
        <v>8312.11</v>
      </c>
      <c r="D37" s="161">
        <f>B20+B31</f>
        <v>10</v>
      </c>
      <c r="K37" s="318"/>
    </row>
    <row r="38" spans="1:11" ht="31.5">
      <c r="A38" s="160" t="s">
        <v>926</v>
      </c>
      <c r="B38" s="160"/>
      <c r="C38" s="160">
        <f>D21</f>
        <v>2700</v>
      </c>
      <c r="D38" s="161">
        <f>B21</f>
        <v>1</v>
      </c>
      <c r="K38" s="318"/>
    </row>
    <row r="39" spans="1:4" ht="15.75">
      <c r="A39" s="160" t="s">
        <v>583</v>
      </c>
      <c r="B39" s="161" t="s">
        <v>118</v>
      </c>
      <c r="C39" s="160">
        <f>D22+D32</f>
        <v>7790</v>
      </c>
      <c r="D39" s="161">
        <f>B22+B32</f>
        <v>3</v>
      </c>
    </row>
    <row r="40" spans="1:4" ht="15.75">
      <c r="A40" s="160" t="s">
        <v>582</v>
      </c>
      <c r="B40" s="161"/>
      <c r="C40" s="160">
        <f>D5+D10+D11+D17+D26+D27</f>
        <v>208679.78999999998</v>
      </c>
      <c r="D40" s="161">
        <f>B5+B10+B11+B17+B26+B27</f>
        <v>18</v>
      </c>
    </row>
    <row r="41" spans="1:4" ht="15.75">
      <c r="A41" s="160" t="s">
        <v>564</v>
      </c>
      <c r="B41" s="161"/>
      <c r="C41" s="160">
        <f>D6+D12+D18+D28</f>
        <v>28970.85</v>
      </c>
      <c r="D41" s="161">
        <f>B6+B12+B18+B28</f>
        <v>31</v>
      </c>
    </row>
    <row r="42" spans="1:4" ht="15.75">
      <c r="A42" s="160" t="s">
        <v>581</v>
      </c>
      <c r="B42" s="161"/>
      <c r="C42" s="160">
        <f>D7+D13+D19+D29</f>
        <v>4627.84</v>
      </c>
      <c r="D42" s="305">
        <f>B7+B13+B19+B29</f>
        <v>19</v>
      </c>
    </row>
    <row r="43" spans="1:4" ht="15.75">
      <c r="A43" s="160"/>
      <c r="B43" s="161"/>
      <c r="C43" s="160"/>
      <c r="D43" s="161"/>
    </row>
    <row r="44" spans="1:4" ht="15.75">
      <c r="A44" s="160"/>
      <c r="B44" s="161"/>
      <c r="D44" s="161"/>
    </row>
    <row r="45" spans="1:4" ht="15.75">
      <c r="A45" s="135" t="s">
        <v>118</v>
      </c>
      <c r="B45" s="158" t="s">
        <v>107</v>
      </c>
      <c r="C45" s="160">
        <f>SUM(C36:C43)</f>
        <v>267255.89</v>
      </c>
      <c r="D45" s="158">
        <f>SUM(D36:D44)</f>
        <v>84</v>
      </c>
    </row>
  </sheetData>
  <sheetProtection/>
  <mergeCells count="6">
    <mergeCell ref="A1:D1"/>
    <mergeCell ref="A4:D4"/>
    <mergeCell ref="A16:D16"/>
    <mergeCell ref="A25:D25"/>
    <mergeCell ref="A9:D9"/>
    <mergeCell ref="E27:J27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SheetLayoutView="100" zoomScalePageLayoutView="0" workbookViewId="0" topLeftCell="A13">
      <selection activeCell="E21" sqref="E21"/>
    </sheetView>
  </sheetViews>
  <sheetFormatPr defaultColWidth="9.140625" defaultRowHeight="12.75"/>
  <cols>
    <col min="1" max="1" width="5.8515625" style="20" customWidth="1"/>
    <col min="2" max="2" width="41.8515625" style="156" customWidth="1"/>
    <col min="3" max="4" width="20.140625" style="17" customWidth="1"/>
    <col min="5" max="5" width="15.7109375" style="0" customWidth="1"/>
    <col min="6" max="6" width="4.421875" style="0" customWidth="1"/>
  </cols>
  <sheetData>
    <row r="1" spans="2:4" ht="16.5">
      <c r="B1" s="152" t="s">
        <v>44</v>
      </c>
      <c r="D1" s="18"/>
    </row>
    <row r="2" spans="2:4" ht="12.75" customHeight="1">
      <c r="B2" s="698" t="s">
        <v>71</v>
      </c>
      <c r="C2" s="698"/>
      <c r="D2" s="698"/>
    </row>
    <row r="3" spans="1:5" ht="36" customHeight="1">
      <c r="A3" s="136" t="s">
        <v>20</v>
      </c>
      <c r="B3" s="153" t="s">
        <v>17</v>
      </c>
      <c r="C3" s="137" t="s">
        <v>35</v>
      </c>
      <c r="D3" s="137" t="s">
        <v>16</v>
      </c>
      <c r="E3" s="137" t="s">
        <v>737</v>
      </c>
    </row>
    <row r="4" spans="1:5" ht="45.75" customHeight="1">
      <c r="A4" s="138">
        <v>1</v>
      </c>
      <c r="B4" s="55" t="s">
        <v>115</v>
      </c>
      <c r="C4" s="170">
        <v>422332.11</v>
      </c>
      <c r="D4" s="170">
        <v>0</v>
      </c>
      <c r="E4" s="435">
        <v>0</v>
      </c>
    </row>
    <row r="5" spans="1:5" ht="33" customHeight="1">
      <c r="A5" s="138">
        <v>2</v>
      </c>
      <c r="B5" s="412" t="s">
        <v>698</v>
      </c>
      <c r="C5" s="170">
        <v>726021.28</v>
      </c>
      <c r="D5" s="170">
        <v>89511.59</v>
      </c>
      <c r="E5" s="435">
        <v>0</v>
      </c>
    </row>
    <row r="6" spans="1:5" ht="33" customHeight="1">
      <c r="A6" s="138">
        <v>3</v>
      </c>
      <c r="B6" s="434" t="s">
        <v>699</v>
      </c>
      <c r="C6" s="188">
        <v>836233.84</v>
      </c>
      <c r="D6" s="188">
        <v>59147.1</v>
      </c>
      <c r="E6" s="435">
        <v>0</v>
      </c>
    </row>
    <row r="7" spans="1:5" ht="33" customHeight="1">
      <c r="A7" s="138">
        <v>4</v>
      </c>
      <c r="B7" s="55" t="s">
        <v>116</v>
      </c>
      <c r="C7" s="170">
        <v>1263702.7</v>
      </c>
      <c r="D7" s="170">
        <v>121179.29</v>
      </c>
      <c r="E7" s="327">
        <v>0</v>
      </c>
    </row>
    <row r="8" spans="1:5" ht="33" customHeight="1">
      <c r="A8" s="138">
        <v>5</v>
      </c>
      <c r="B8" s="55" t="s">
        <v>117</v>
      </c>
      <c r="C8" s="170">
        <v>1465484.42</v>
      </c>
      <c r="D8" s="170">
        <v>141156.62</v>
      </c>
      <c r="E8" s="327">
        <v>0</v>
      </c>
    </row>
    <row r="9" spans="1:5" ht="33" customHeight="1">
      <c r="A9" s="473">
        <v>6</v>
      </c>
      <c r="B9" s="464" t="s">
        <v>119</v>
      </c>
      <c r="C9" s="358">
        <v>2185986.12</v>
      </c>
      <c r="D9" s="358">
        <v>29080.57</v>
      </c>
      <c r="E9" s="474">
        <v>0</v>
      </c>
    </row>
    <row r="10" spans="1:5" ht="33" customHeight="1">
      <c r="A10" s="138">
        <v>7</v>
      </c>
      <c r="B10" s="55" t="s">
        <v>120</v>
      </c>
      <c r="C10" s="170">
        <v>86857.79</v>
      </c>
      <c r="D10" s="358">
        <v>0</v>
      </c>
      <c r="E10" s="327">
        <v>0</v>
      </c>
    </row>
    <row r="11" spans="1:5" ht="33" customHeight="1">
      <c r="A11" s="504">
        <v>8</v>
      </c>
      <c r="B11" s="482" t="s">
        <v>121</v>
      </c>
      <c r="C11" s="170">
        <v>954202.91</v>
      </c>
      <c r="D11" s="358">
        <v>44495.05</v>
      </c>
      <c r="E11" s="327">
        <v>0</v>
      </c>
    </row>
    <row r="12" spans="1:5" ht="33" customHeight="1">
      <c r="A12" s="138">
        <v>9</v>
      </c>
      <c r="B12" s="55" t="s">
        <v>128</v>
      </c>
      <c r="C12" s="170">
        <v>179743</v>
      </c>
      <c r="D12" s="358">
        <v>0</v>
      </c>
      <c r="E12" s="327">
        <v>0</v>
      </c>
    </row>
    <row r="13" spans="1:5" s="4" customFormat="1" ht="33" customHeight="1">
      <c r="A13" s="138">
        <v>10</v>
      </c>
      <c r="B13" s="55" t="s">
        <v>569</v>
      </c>
      <c r="C13" s="170">
        <v>43622.16</v>
      </c>
      <c r="D13" s="358">
        <v>2444.63</v>
      </c>
      <c r="E13" s="327">
        <v>0</v>
      </c>
    </row>
    <row r="14" spans="1:5" s="4" customFormat="1" ht="33" customHeight="1">
      <c r="A14" s="138">
        <v>11</v>
      </c>
      <c r="B14" s="246" t="s">
        <v>123</v>
      </c>
      <c r="C14" s="170">
        <v>472132.41</v>
      </c>
      <c r="D14" s="358"/>
      <c r="E14" s="529">
        <v>0</v>
      </c>
    </row>
    <row r="15" spans="1:5" s="4" customFormat="1" ht="33" customHeight="1">
      <c r="A15" s="138">
        <v>12</v>
      </c>
      <c r="B15" s="246" t="s">
        <v>820</v>
      </c>
      <c r="C15" s="170">
        <v>66659.94</v>
      </c>
      <c r="D15" s="358"/>
      <c r="E15" s="529">
        <v>0</v>
      </c>
    </row>
    <row r="16" spans="1:5" s="4" customFormat="1" ht="33" customHeight="1">
      <c r="A16" s="138">
        <v>13</v>
      </c>
      <c r="B16" s="246" t="s">
        <v>124</v>
      </c>
      <c r="C16" s="391">
        <v>199435</v>
      </c>
      <c r="D16" s="391">
        <v>0</v>
      </c>
      <c r="E16" s="536">
        <v>0</v>
      </c>
    </row>
    <row r="17" spans="1:5" s="151" customFormat="1" ht="33" customHeight="1">
      <c r="A17" s="538">
        <v>14</v>
      </c>
      <c r="B17" s="55" t="s">
        <v>125</v>
      </c>
      <c r="C17" s="539">
        <v>1007366.67</v>
      </c>
      <c r="D17" s="539">
        <v>0</v>
      </c>
      <c r="E17" s="540">
        <v>0</v>
      </c>
    </row>
    <row r="18" spans="1:5" s="4" customFormat="1" ht="33" customHeight="1">
      <c r="A18" s="570">
        <v>15</v>
      </c>
      <c r="B18" s="551" t="s">
        <v>126</v>
      </c>
      <c r="C18" s="571">
        <v>1286805.44</v>
      </c>
      <c r="D18" s="571"/>
      <c r="E18" s="572">
        <v>0</v>
      </c>
    </row>
    <row r="19" spans="1:5" s="4" customFormat="1" ht="33" customHeight="1">
      <c r="A19" s="138">
        <v>16</v>
      </c>
      <c r="B19" s="55" t="s">
        <v>127</v>
      </c>
      <c r="C19" s="170">
        <v>25558.65</v>
      </c>
      <c r="D19" s="170"/>
      <c r="E19" s="327">
        <v>0</v>
      </c>
    </row>
    <row r="20" spans="1:5" s="4" customFormat="1" ht="40.5" customHeight="1">
      <c r="A20" s="138">
        <v>17</v>
      </c>
      <c r="B20" s="55" t="s">
        <v>568</v>
      </c>
      <c r="C20" s="170">
        <v>104995</v>
      </c>
      <c r="D20" s="170"/>
      <c r="E20" s="327">
        <v>0</v>
      </c>
    </row>
    <row r="21" spans="1:5" s="4" customFormat="1" ht="49.5" customHeight="1">
      <c r="A21" s="139"/>
      <c r="B21" s="154" t="s">
        <v>18</v>
      </c>
      <c r="C21" s="140">
        <f>SUM(C4:C20)</f>
        <v>11327139.44</v>
      </c>
      <c r="D21" s="140">
        <f>SUM(D4:D20)</f>
        <v>487014.85</v>
      </c>
      <c r="E21" s="436">
        <v>0</v>
      </c>
    </row>
    <row r="22" spans="1:5" s="4" customFormat="1" ht="33" customHeight="1">
      <c r="A22" s="20"/>
      <c r="B22" s="155"/>
      <c r="C22" s="19"/>
      <c r="D22" s="19"/>
      <c r="E22"/>
    </row>
    <row r="23" spans="2:4" ht="33" customHeight="1">
      <c r="B23" s="155"/>
      <c r="C23" s="19"/>
      <c r="D23" s="19"/>
    </row>
    <row r="24" spans="2:4" ht="33" customHeight="1">
      <c r="B24" s="155"/>
      <c r="C24" s="19"/>
      <c r="D24" s="19"/>
    </row>
    <row r="25" spans="2:4" ht="18" customHeight="1">
      <c r="B25" s="155"/>
      <c r="C25" s="19"/>
      <c r="D25" s="19"/>
    </row>
    <row r="26" spans="2:4" ht="12.75">
      <c r="B26" s="155"/>
      <c r="C26" s="19"/>
      <c r="D26" s="19"/>
    </row>
    <row r="27" spans="2:4" ht="12.75">
      <c r="B27" s="155"/>
      <c r="C27" s="19"/>
      <c r="D27" s="19"/>
    </row>
    <row r="28" spans="2:4" ht="12.75">
      <c r="B28" s="155"/>
      <c r="C28" s="19"/>
      <c r="D28" s="19"/>
    </row>
    <row r="29" spans="2:4" ht="12.75">
      <c r="B29" s="155"/>
      <c r="C29" s="19"/>
      <c r="D29" s="19"/>
    </row>
    <row r="30" spans="2:4" ht="12.75">
      <c r="B30" s="155"/>
      <c r="C30" s="19"/>
      <c r="D30" s="19"/>
    </row>
    <row r="31" spans="2:4" ht="12.75">
      <c r="B31" s="155"/>
      <c r="C31" s="19"/>
      <c r="D31" s="19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85" zoomScaleSheetLayoutView="85" zoomScalePageLayoutView="0" workbookViewId="0" topLeftCell="A4">
      <selection activeCell="G23" sqref="G23"/>
    </sheetView>
  </sheetViews>
  <sheetFormatPr defaultColWidth="9.140625" defaultRowHeight="12.75"/>
  <cols>
    <col min="1" max="1" width="5.00390625" style="6" customWidth="1"/>
    <col min="2" max="2" width="33.28125" style="6" customWidth="1"/>
    <col min="3" max="3" width="28.28125" style="6" customWidth="1"/>
    <col min="4" max="4" width="31.28125" style="6" customWidth="1"/>
    <col min="5" max="5" width="16.421875" style="6" customWidth="1"/>
    <col min="6" max="6" width="22.421875" style="6" customWidth="1"/>
    <col min="7" max="7" width="24.140625" style="6" customWidth="1"/>
    <col min="8" max="8" width="32.28125" style="6" customWidth="1"/>
    <col min="9" max="9" width="19.421875" style="6" customWidth="1"/>
    <col min="10" max="10" width="28.28125" style="8" customWidth="1"/>
    <col min="11" max="16384" width="9.140625" style="6" customWidth="1"/>
  </cols>
  <sheetData>
    <row r="1" spans="2:9" ht="19.5" customHeight="1">
      <c r="B1" s="144" t="s">
        <v>76</v>
      </c>
      <c r="I1" s="10"/>
    </row>
    <row r="2" spans="1:10" s="66" customFormat="1" ht="75">
      <c r="A2" s="142" t="s">
        <v>1</v>
      </c>
      <c r="B2" s="116" t="s">
        <v>36</v>
      </c>
      <c r="C2" s="117" t="s">
        <v>37</v>
      </c>
      <c r="D2" s="117" t="s">
        <v>38</v>
      </c>
      <c r="E2" s="117" t="s">
        <v>28</v>
      </c>
      <c r="F2" s="117" t="s">
        <v>39</v>
      </c>
      <c r="G2" s="117" t="s">
        <v>40</v>
      </c>
      <c r="H2" s="117" t="s">
        <v>41</v>
      </c>
      <c r="I2" s="117" t="s">
        <v>42</v>
      </c>
      <c r="J2" s="117" t="s">
        <v>43</v>
      </c>
    </row>
    <row r="3" spans="1:10" s="43" customFormat="1" ht="34.5" customHeight="1">
      <c r="A3" s="700" t="s">
        <v>191</v>
      </c>
      <c r="B3" s="700"/>
      <c r="C3" s="700"/>
      <c r="D3" s="700"/>
      <c r="E3" s="171"/>
      <c r="F3" s="172"/>
      <c r="G3" s="172"/>
      <c r="H3" s="172"/>
      <c r="I3" s="172"/>
      <c r="J3" s="173"/>
    </row>
    <row r="4" spans="1:10" s="43" customFormat="1" ht="42.75" customHeight="1">
      <c r="A4" s="340">
        <v>1</v>
      </c>
      <c r="B4" s="341" t="s">
        <v>209</v>
      </c>
      <c r="C4" s="342"/>
      <c r="D4" s="343" t="s">
        <v>210</v>
      </c>
      <c r="E4" s="404">
        <v>2014</v>
      </c>
      <c r="F4" s="344" t="s">
        <v>211</v>
      </c>
      <c r="G4" s="335">
        <v>166342.5</v>
      </c>
      <c r="H4" s="344"/>
      <c r="I4" s="344" t="s">
        <v>96</v>
      </c>
      <c r="J4" s="345" t="s">
        <v>212</v>
      </c>
    </row>
    <row r="5" spans="1:10" s="43" customFormat="1" ht="42.75" customHeight="1">
      <c r="A5" s="346">
        <v>2</v>
      </c>
      <c r="B5" s="339" t="s">
        <v>213</v>
      </c>
      <c r="C5" s="405">
        <v>4332</v>
      </c>
      <c r="D5" s="347" t="s">
        <v>214</v>
      </c>
      <c r="E5" s="406">
        <v>2005</v>
      </c>
      <c r="F5" s="348" t="s">
        <v>215</v>
      </c>
      <c r="G5" s="334">
        <v>38430</v>
      </c>
      <c r="H5" s="348"/>
      <c r="I5" s="348" t="s">
        <v>96</v>
      </c>
      <c r="J5" s="349" t="s">
        <v>115</v>
      </c>
    </row>
    <row r="6" spans="1:10" s="43" customFormat="1" ht="34.5" customHeight="1">
      <c r="A6" s="699"/>
      <c r="B6" s="699"/>
      <c r="C6" s="699"/>
      <c r="D6" s="699"/>
      <c r="E6" s="699"/>
      <c r="F6" s="699"/>
      <c r="G6" s="306">
        <f>SUM(G4:G5)</f>
        <v>204772.5</v>
      </c>
      <c r="H6" s="141"/>
      <c r="I6" s="313"/>
      <c r="J6" s="143"/>
    </row>
    <row r="7" spans="1:10" s="43" customFormat="1" ht="34.5" customHeight="1">
      <c r="A7" s="704" t="s">
        <v>699</v>
      </c>
      <c r="B7" s="704"/>
      <c r="C7" s="704"/>
      <c r="D7" s="704"/>
      <c r="E7" s="440"/>
      <c r="F7" s="172"/>
      <c r="G7" s="172"/>
      <c r="H7" s="172"/>
      <c r="I7" s="172"/>
      <c r="J7" s="173"/>
    </row>
    <row r="8" spans="1:10" s="43" customFormat="1" ht="64.5" customHeight="1">
      <c r="A8" s="438">
        <v>1</v>
      </c>
      <c r="B8" s="439" t="s">
        <v>637</v>
      </c>
      <c r="C8" s="445" t="s">
        <v>296</v>
      </c>
      <c r="D8" s="446" t="s">
        <v>297</v>
      </c>
      <c r="E8" s="444">
        <v>2013</v>
      </c>
      <c r="F8" s="441" t="s">
        <v>298</v>
      </c>
      <c r="G8" s="442">
        <v>31980</v>
      </c>
      <c r="H8" s="443" t="s">
        <v>299</v>
      </c>
      <c r="I8" s="443" t="s">
        <v>96</v>
      </c>
      <c r="J8" s="437" t="s">
        <v>300</v>
      </c>
    </row>
    <row r="9" spans="1:10" s="43" customFormat="1" ht="34.5" customHeight="1">
      <c r="A9" s="699"/>
      <c r="B9" s="699"/>
      <c r="C9" s="699"/>
      <c r="D9" s="699"/>
      <c r="E9" s="699"/>
      <c r="F9" s="699"/>
      <c r="G9" s="306">
        <f>SUM(G8:G8)</f>
        <v>31980</v>
      </c>
      <c r="H9" s="141"/>
      <c r="I9" s="313"/>
      <c r="J9" s="143"/>
    </row>
    <row r="10" spans="1:10" ht="15.75">
      <c r="A10" s="701" t="s">
        <v>130</v>
      </c>
      <c r="B10" s="701"/>
      <c r="C10" s="701"/>
      <c r="D10" s="701"/>
      <c r="E10" s="217"/>
      <c r="F10" s="218"/>
      <c r="G10" s="307"/>
      <c r="H10" s="218"/>
      <c r="I10" s="219"/>
      <c r="J10" s="219"/>
    </row>
    <row r="11" spans="1:10" ht="30">
      <c r="A11" s="367">
        <v>1</v>
      </c>
      <c r="B11" s="368" t="s">
        <v>409</v>
      </c>
      <c r="C11" s="369" t="s">
        <v>410</v>
      </c>
      <c r="D11" s="370"/>
      <c r="E11" s="371">
        <v>2013</v>
      </c>
      <c r="F11" s="372" t="s">
        <v>411</v>
      </c>
      <c r="G11" s="372">
        <v>139137.8</v>
      </c>
      <c r="H11" s="372"/>
      <c r="I11" s="372" t="s">
        <v>96</v>
      </c>
      <c r="J11" s="373" t="s">
        <v>412</v>
      </c>
    </row>
    <row r="12" spans="1:10" ht="30">
      <c r="A12" s="367">
        <v>2</v>
      </c>
      <c r="B12" s="368" t="s">
        <v>413</v>
      </c>
      <c r="C12" s="369" t="s">
        <v>414</v>
      </c>
      <c r="D12" s="370"/>
      <c r="E12" s="371">
        <v>2010</v>
      </c>
      <c r="F12" s="372" t="s">
        <v>415</v>
      </c>
      <c r="G12" s="372">
        <v>35610.58</v>
      </c>
      <c r="H12" s="372"/>
      <c r="I12" s="372" t="s">
        <v>96</v>
      </c>
      <c r="J12" s="373" t="s">
        <v>412</v>
      </c>
    </row>
    <row r="13" spans="1:10" ht="30">
      <c r="A13" s="367">
        <v>3</v>
      </c>
      <c r="B13" s="368" t="s">
        <v>770</v>
      </c>
      <c r="C13" s="369" t="s">
        <v>771</v>
      </c>
      <c r="D13" s="370"/>
      <c r="E13" s="371">
        <v>2016</v>
      </c>
      <c r="F13" s="372" t="s">
        <v>772</v>
      </c>
      <c r="G13" s="372">
        <v>210960.19</v>
      </c>
      <c r="H13" s="372"/>
      <c r="I13" s="372" t="s">
        <v>96</v>
      </c>
      <c r="J13" s="373" t="s">
        <v>412</v>
      </c>
    </row>
    <row r="14" spans="1:10" ht="15.75">
      <c r="A14" s="699"/>
      <c r="B14" s="699"/>
      <c r="C14" s="699"/>
      <c r="D14" s="699"/>
      <c r="E14" s="699"/>
      <c r="F14" s="699"/>
      <c r="G14" s="306">
        <f>SUM(G11:G13)</f>
        <v>385708.57</v>
      </c>
      <c r="H14" s="141"/>
      <c r="I14" s="313"/>
      <c r="J14" s="143"/>
    </row>
    <row r="15" spans="1:10" ht="15.75">
      <c r="A15" s="702" t="s">
        <v>137</v>
      </c>
      <c r="B15" s="702"/>
      <c r="C15" s="702"/>
      <c r="D15" s="702"/>
      <c r="E15" s="259"/>
      <c r="F15" s="260"/>
      <c r="G15" s="308"/>
      <c r="H15" s="260"/>
      <c r="I15" s="261"/>
      <c r="J15" s="261"/>
    </row>
    <row r="16" spans="1:10" ht="30">
      <c r="A16" s="505">
        <v>1</v>
      </c>
      <c r="B16" s="506" t="s">
        <v>492</v>
      </c>
      <c r="C16" s="505">
        <v>79068</v>
      </c>
      <c r="D16" s="505" t="s">
        <v>493</v>
      </c>
      <c r="E16" s="507" t="s">
        <v>494</v>
      </c>
      <c r="F16" s="508" t="s">
        <v>495</v>
      </c>
      <c r="G16" s="508">
        <v>35990</v>
      </c>
      <c r="H16" s="508" t="s">
        <v>496</v>
      </c>
      <c r="I16" s="508" t="s">
        <v>95</v>
      </c>
      <c r="J16" s="509" t="s">
        <v>420</v>
      </c>
    </row>
    <row r="17" spans="1:10" ht="15.75">
      <c r="A17" s="703"/>
      <c r="B17" s="703"/>
      <c r="C17" s="703"/>
      <c r="D17" s="703"/>
      <c r="E17" s="703"/>
      <c r="F17" s="703"/>
      <c r="G17" s="309">
        <f>SUM(G16)</f>
        <v>35990</v>
      </c>
      <c r="H17" s="262"/>
      <c r="I17" s="314"/>
      <c r="J17" s="263"/>
    </row>
    <row r="18" spans="1:10" ht="15.75">
      <c r="A18" s="258"/>
      <c r="B18" s="258"/>
      <c r="C18" s="258"/>
      <c r="D18" s="258"/>
      <c r="E18" s="190"/>
      <c r="F18" s="190"/>
      <c r="G18" s="306"/>
      <c r="H18" s="141"/>
      <c r="I18" s="313"/>
      <c r="J18" s="143"/>
    </row>
    <row r="19" spans="1:10" ht="15.75">
      <c r="A19" s="701" t="s">
        <v>140</v>
      </c>
      <c r="B19" s="701"/>
      <c r="C19" s="701"/>
      <c r="D19" s="701"/>
      <c r="E19" s="255"/>
      <c r="F19" s="256"/>
      <c r="G19" s="310"/>
      <c r="H19" s="256"/>
      <c r="I19" s="257"/>
      <c r="J19" s="257"/>
    </row>
    <row r="20" spans="1:10" ht="75">
      <c r="A20" s="530">
        <v>1</v>
      </c>
      <c r="B20" s="530" t="s">
        <v>660</v>
      </c>
      <c r="C20" s="530" t="s">
        <v>490</v>
      </c>
      <c r="D20" s="531"/>
      <c r="E20" s="532">
        <v>2003</v>
      </c>
      <c r="F20" s="533" t="s">
        <v>491</v>
      </c>
      <c r="G20" s="533">
        <v>97127</v>
      </c>
      <c r="H20" s="533"/>
      <c r="I20" s="533" t="s">
        <v>94</v>
      </c>
      <c r="J20" s="534" t="s">
        <v>451</v>
      </c>
    </row>
    <row r="21" spans="1:10" ht="75">
      <c r="A21" s="384">
        <v>2</v>
      </c>
      <c r="B21" s="385" t="s">
        <v>604</v>
      </c>
      <c r="C21" s="535"/>
      <c r="D21" s="535"/>
      <c r="E21" s="386">
        <v>1997</v>
      </c>
      <c r="F21" s="387" t="s">
        <v>491</v>
      </c>
      <c r="G21" s="388">
        <v>24999.43</v>
      </c>
      <c r="H21" s="387"/>
      <c r="I21" s="387" t="s">
        <v>95</v>
      </c>
      <c r="J21" s="389" t="s">
        <v>451</v>
      </c>
    </row>
    <row r="22" ht="16.5" thickBot="1">
      <c r="G22" s="311">
        <f>SUM(G20:G21)</f>
        <v>122126.43</v>
      </c>
    </row>
    <row r="23" spans="6:7" ht="44.25" customHeight="1" thickBot="1">
      <c r="F23" s="312" t="s">
        <v>109</v>
      </c>
      <c r="G23" s="325">
        <f>SUM(G6+G9+G14+G17+G22)</f>
        <v>780577.5</v>
      </c>
    </row>
    <row r="25" ht="12.75">
      <c r="G25" s="92"/>
    </row>
  </sheetData>
  <sheetProtection/>
  <mergeCells count="9">
    <mergeCell ref="A6:F6"/>
    <mergeCell ref="A9:F9"/>
    <mergeCell ref="A3:D3"/>
    <mergeCell ref="A19:D19"/>
    <mergeCell ref="A14:F14"/>
    <mergeCell ref="A15:D15"/>
    <mergeCell ref="A17:F17"/>
    <mergeCell ref="A10:D10"/>
    <mergeCell ref="A7:D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60" zoomScalePageLayoutView="0" workbookViewId="0" topLeftCell="A1">
      <selection activeCell="K12" sqref="K12"/>
    </sheetView>
  </sheetViews>
  <sheetFormatPr defaultColWidth="9.140625" defaultRowHeight="12.75"/>
  <cols>
    <col min="1" max="1" width="4.140625" style="20" customWidth="1"/>
    <col min="2" max="2" width="53.28125" style="0" customWidth="1"/>
    <col min="3" max="3" width="46.421875" style="0" customWidth="1"/>
  </cols>
  <sheetData>
    <row r="1" spans="2:3" ht="15" customHeight="1">
      <c r="B1" s="10" t="s">
        <v>389</v>
      </c>
      <c r="C1" s="21"/>
    </row>
    <row r="2" ht="12.75">
      <c r="B2" s="10"/>
    </row>
    <row r="3" spans="1:4" ht="69" customHeight="1">
      <c r="A3" s="708" t="s">
        <v>156</v>
      </c>
      <c r="B3" s="708"/>
      <c r="C3" s="708"/>
      <c r="D3" s="23"/>
    </row>
    <row r="4" spans="1:4" ht="9" customHeight="1">
      <c r="A4" s="22"/>
      <c r="B4" s="22"/>
      <c r="C4" s="22"/>
      <c r="D4" s="23"/>
    </row>
    <row r="6" spans="1:3" ht="30.75" customHeight="1">
      <c r="A6" s="145" t="s">
        <v>20</v>
      </c>
      <c r="B6" s="145" t="s">
        <v>33</v>
      </c>
      <c r="C6" s="146" t="s">
        <v>34</v>
      </c>
    </row>
    <row r="7" spans="1:3" ht="17.25" customHeight="1">
      <c r="A7" s="705" t="s">
        <v>118</v>
      </c>
      <c r="B7" s="706"/>
      <c r="C7" s="707"/>
    </row>
    <row r="8" spans="1:3" ht="89.25" customHeight="1">
      <c r="A8" s="356" t="s">
        <v>118</v>
      </c>
      <c r="B8" s="130" t="s">
        <v>353</v>
      </c>
      <c r="C8" s="187" t="s">
        <v>342</v>
      </c>
    </row>
    <row r="9" spans="1:3" ht="18" customHeight="1">
      <c r="A9" s="709" t="s">
        <v>118</v>
      </c>
      <c r="B9" s="710"/>
      <c r="C9" s="711"/>
    </row>
    <row r="10" spans="1:3" s="6" customFormat="1" ht="99" customHeight="1">
      <c r="A10" s="356" t="s">
        <v>118</v>
      </c>
      <c r="B10" s="130" t="s">
        <v>363</v>
      </c>
      <c r="C10" s="187" t="s">
        <v>362</v>
      </c>
    </row>
    <row r="11" spans="1:3" s="6" customFormat="1" ht="23.25" customHeight="1">
      <c r="A11" s="709" t="s">
        <v>118</v>
      </c>
      <c r="B11" s="710"/>
      <c r="C11" s="711"/>
    </row>
    <row r="12" spans="1:3" s="6" customFormat="1" ht="94.5" customHeight="1">
      <c r="A12" s="357" t="s">
        <v>118</v>
      </c>
      <c r="B12" s="130" t="s">
        <v>343</v>
      </c>
      <c r="C12" s="187" t="s">
        <v>350</v>
      </c>
    </row>
    <row r="13" spans="1:3" ht="18.75" customHeight="1">
      <c r="A13" s="705" t="s">
        <v>118</v>
      </c>
      <c r="B13" s="706"/>
      <c r="C13" s="707"/>
    </row>
    <row r="14" spans="1:3" ht="36" customHeight="1">
      <c r="A14" s="331" t="s">
        <v>118</v>
      </c>
      <c r="B14" s="332" t="s">
        <v>609</v>
      </c>
      <c r="C14" s="333" t="s">
        <v>534</v>
      </c>
    </row>
    <row r="15" spans="1:3" ht="47.25" customHeight="1">
      <c r="A15" s="331"/>
      <c r="B15" s="332"/>
      <c r="C15" s="333"/>
    </row>
    <row r="16" spans="1:3" ht="39" customHeight="1">
      <c r="A16" s="331"/>
      <c r="B16" s="332"/>
      <c r="C16" s="333"/>
    </row>
    <row r="17" spans="1:3" ht="15.75">
      <c r="A17" s="705" t="s">
        <v>118</v>
      </c>
      <c r="B17" s="706"/>
      <c r="C17" s="707"/>
    </row>
    <row r="18" spans="1:3" ht="38.25" customHeight="1">
      <c r="A18" s="147" t="s">
        <v>118</v>
      </c>
      <c r="B18" s="149" t="s">
        <v>118</v>
      </c>
      <c r="C18" s="148" t="s">
        <v>118</v>
      </c>
    </row>
    <row r="19" spans="1:3" ht="38.25" customHeight="1">
      <c r="A19" s="147" t="s">
        <v>118</v>
      </c>
      <c r="B19" s="149" t="s">
        <v>118</v>
      </c>
      <c r="C19" s="148" t="s">
        <v>118</v>
      </c>
    </row>
    <row r="20" spans="1:3" ht="38.25" customHeight="1">
      <c r="A20" s="147" t="s">
        <v>118</v>
      </c>
      <c r="B20" s="149" t="s">
        <v>118</v>
      </c>
      <c r="C20" s="148" t="s">
        <v>118</v>
      </c>
    </row>
    <row r="21" spans="1:3" ht="14.25">
      <c r="A21" s="118"/>
      <c r="B21" s="119"/>
      <c r="C21" s="119"/>
    </row>
  </sheetData>
  <sheetProtection/>
  <mergeCells count="6">
    <mergeCell ref="A17:C17"/>
    <mergeCell ref="A13:C13"/>
    <mergeCell ref="A7:C7"/>
    <mergeCell ref="A3:C3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Malbork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Pawłowski Leszek</dc:creator>
  <cp:keywords/>
  <dc:description/>
  <cp:lastModifiedBy>Mariola Sikorska</cp:lastModifiedBy>
  <cp:lastPrinted>2015-12-28T13:34:45Z</cp:lastPrinted>
  <dcterms:created xsi:type="dcterms:W3CDTF">2004-04-21T13:58:08Z</dcterms:created>
  <dcterms:modified xsi:type="dcterms:W3CDTF">2018-12-11T14:18:14Z</dcterms:modified>
  <cp:category/>
  <cp:version/>
  <cp:contentType/>
  <cp:contentStatus/>
</cp:coreProperties>
</file>